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734" firstSheet="2" activeTab="2"/>
  </bookViews>
  <sheets>
    <sheet name="Sayfa1" sheetId="22" state="hidden" r:id="rId1"/>
    <sheet name="PACKİNGLİST örme" sheetId="18" state="hidden" r:id="rId2"/>
    <sheet name="HERA" sheetId="70" r:id="rId3"/>
    <sheet name="P.LİST ÖRME" sheetId="27" state="hidden" r:id="rId4"/>
    <sheet name="packıng" sheetId="25" state="hidden" r:id="rId5"/>
  </sheets>
  <definedNames>
    <definedName name="_xlnm.Print_Area" localSheetId="1">'PACKİNGLİST örme'!$A:$AB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70" l="1"/>
  <c r="I4" i="70"/>
  <c r="I5" i="70"/>
  <c r="I6" i="70"/>
  <c r="I7" i="70"/>
  <c r="I8" i="70"/>
  <c r="I9" i="70"/>
  <c r="I10" i="70"/>
  <c r="I11" i="70"/>
  <c r="I12" i="70"/>
  <c r="I13" i="70"/>
  <c r="I14" i="70"/>
  <c r="I15" i="70"/>
  <c r="I16" i="70"/>
  <c r="I17" i="70"/>
  <c r="I18" i="70"/>
  <c r="I19" i="70"/>
  <c r="I20" i="70"/>
  <c r="I21" i="70"/>
  <c r="I22" i="70"/>
  <c r="I23" i="70"/>
  <c r="I24" i="70"/>
  <c r="I25" i="70"/>
  <c r="I26" i="70"/>
  <c r="I27" i="70"/>
  <c r="I28" i="70"/>
  <c r="I29" i="70"/>
  <c r="I30" i="70"/>
  <c r="I31" i="70"/>
  <c r="I32" i="70"/>
  <c r="I33" i="70"/>
  <c r="I34" i="70"/>
  <c r="I35" i="70"/>
  <c r="I36" i="70"/>
  <c r="I37" i="70"/>
  <c r="I38" i="70"/>
  <c r="I39" i="70"/>
  <c r="I40" i="70"/>
  <c r="I41" i="70"/>
  <c r="I42" i="70"/>
  <c r="I43" i="70"/>
  <c r="I44" i="70"/>
  <c r="I45" i="70"/>
  <c r="I46" i="70"/>
  <c r="I47" i="70"/>
  <c r="I48" i="70"/>
  <c r="I49" i="70"/>
  <c r="I50" i="70"/>
  <c r="I51" i="70"/>
  <c r="I52" i="70"/>
  <c r="I53" i="70"/>
  <c r="I54" i="70"/>
  <c r="I55" i="70"/>
  <c r="I56" i="70"/>
  <c r="I57" i="70"/>
  <c r="I58" i="70"/>
  <c r="I59" i="70"/>
  <c r="I60" i="70"/>
  <c r="I61" i="70"/>
  <c r="I62" i="70"/>
  <c r="I63" i="70"/>
  <c r="I64" i="70"/>
  <c r="I65" i="70"/>
  <c r="I66" i="70"/>
  <c r="I67" i="70"/>
  <c r="I68" i="70"/>
  <c r="I69" i="70"/>
  <c r="I70" i="70"/>
  <c r="I71" i="70"/>
  <c r="I72" i="70"/>
  <c r="I73" i="70"/>
  <c r="I74" i="70"/>
  <c r="I75" i="70"/>
  <c r="I76" i="70"/>
  <c r="I77" i="70"/>
  <c r="I78" i="70"/>
  <c r="I79" i="70"/>
  <c r="I80" i="70"/>
  <c r="I81" i="70"/>
  <c r="I82" i="70"/>
  <c r="I83" i="70"/>
  <c r="I84" i="70"/>
  <c r="I85" i="70"/>
  <c r="I86" i="70"/>
  <c r="I87" i="70"/>
  <c r="I88" i="70"/>
  <c r="I89" i="70"/>
  <c r="I90" i="70"/>
  <c r="I91" i="70"/>
  <c r="I92" i="70"/>
  <c r="I93" i="70"/>
  <c r="I94" i="70"/>
  <c r="I95" i="70"/>
  <c r="I96" i="70"/>
  <c r="I97" i="70"/>
  <c r="I98" i="70"/>
  <c r="I99" i="70"/>
  <c r="I100" i="70"/>
  <c r="I101" i="70"/>
  <c r="I102" i="70"/>
  <c r="I103" i="70"/>
  <c r="I104" i="70"/>
  <c r="I105" i="70"/>
  <c r="I106" i="70"/>
  <c r="I107" i="70"/>
  <c r="I108" i="70"/>
  <c r="I109" i="70"/>
  <c r="I110" i="70"/>
  <c r="I111" i="70"/>
  <c r="I112" i="70"/>
  <c r="I113" i="70"/>
  <c r="I114" i="70"/>
  <c r="I115" i="70"/>
  <c r="I116" i="70"/>
  <c r="I117" i="70"/>
  <c r="I118" i="70"/>
  <c r="I119" i="70"/>
  <c r="I120" i="70"/>
  <c r="I121" i="70"/>
  <c r="I122" i="70"/>
  <c r="I123" i="70"/>
  <c r="I124" i="70"/>
  <c r="I125" i="70"/>
  <c r="I126" i="70"/>
  <c r="I127" i="70"/>
  <c r="I128" i="70"/>
  <c r="I129" i="70"/>
  <c r="I130" i="70"/>
  <c r="I131" i="70"/>
  <c r="I132" i="70"/>
  <c r="I133" i="70"/>
  <c r="I134" i="70"/>
  <c r="I135" i="70"/>
  <c r="I136" i="70"/>
  <c r="I137" i="70"/>
  <c r="I138" i="70"/>
  <c r="I139" i="70"/>
  <c r="I140" i="70"/>
  <c r="I141" i="70"/>
  <c r="I142" i="70"/>
  <c r="I143" i="70"/>
  <c r="I144" i="70"/>
  <c r="I145" i="70"/>
  <c r="I146" i="70"/>
  <c r="I147" i="70"/>
  <c r="I148" i="70"/>
  <c r="I149" i="70"/>
  <c r="I150" i="70"/>
  <c r="I151" i="70"/>
  <c r="I152" i="70"/>
  <c r="I153" i="70"/>
  <c r="I154" i="70"/>
  <c r="I155" i="70"/>
  <c r="I156" i="70"/>
  <c r="I157" i="70"/>
  <c r="I158" i="70"/>
  <c r="I159" i="70"/>
  <c r="I160" i="70"/>
  <c r="I161" i="70"/>
  <c r="I162" i="70"/>
  <c r="I163" i="70"/>
  <c r="I164" i="70"/>
  <c r="I165" i="70"/>
  <c r="I166" i="70"/>
  <c r="I167" i="70"/>
  <c r="I168" i="70"/>
  <c r="I169" i="70"/>
  <c r="I170" i="70"/>
  <c r="I171" i="70"/>
  <c r="I172" i="70"/>
  <c r="I173" i="70"/>
  <c r="I174" i="70"/>
  <c r="I175" i="70"/>
  <c r="I176" i="70"/>
  <c r="I177" i="70"/>
  <c r="I178" i="70"/>
  <c r="I179" i="70"/>
  <c r="I180" i="70"/>
  <c r="I181" i="70"/>
  <c r="I182" i="70"/>
  <c r="I183" i="70"/>
  <c r="I184" i="70"/>
  <c r="I185" i="70"/>
  <c r="I186" i="70"/>
  <c r="I187" i="70"/>
  <c r="I188" i="70"/>
  <c r="I189" i="70"/>
  <c r="I190" i="70"/>
  <c r="I191" i="70"/>
  <c r="I192" i="70"/>
  <c r="I193" i="70"/>
  <c r="I194" i="70"/>
  <c r="I195" i="70"/>
  <c r="I196" i="70"/>
  <c r="I197" i="70"/>
  <c r="I198" i="70"/>
  <c r="I199" i="70"/>
  <c r="I200" i="70"/>
  <c r="I201" i="70"/>
  <c r="I202" i="70"/>
  <c r="I203" i="70"/>
  <c r="I204" i="70"/>
  <c r="I205" i="70"/>
  <c r="I206" i="70"/>
  <c r="I207" i="70"/>
  <c r="I208" i="70"/>
  <c r="I209" i="70"/>
  <c r="I210" i="70"/>
  <c r="I211" i="70"/>
  <c r="I212" i="70"/>
  <c r="I213" i="70"/>
  <c r="I214" i="70"/>
  <c r="I215" i="70"/>
  <c r="I216" i="70"/>
  <c r="I217" i="70"/>
  <c r="I218" i="70"/>
  <c r="I219" i="70"/>
  <c r="I220" i="70"/>
  <c r="I221" i="70"/>
  <c r="I222" i="70"/>
  <c r="I223" i="70"/>
  <c r="I224" i="70"/>
  <c r="I225" i="70"/>
  <c r="I226" i="70"/>
  <c r="I227" i="70"/>
  <c r="I228" i="70"/>
  <c r="I229" i="70"/>
  <c r="I230" i="70"/>
  <c r="I231" i="70"/>
  <c r="I232" i="70"/>
  <c r="I233" i="70"/>
  <c r="I234" i="70"/>
  <c r="I235" i="70"/>
  <c r="I236" i="70"/>
  <c r="I237" i="70"/>
  <c r="I238" i="70"/>
  <c r="I239" i="70"/>
  <c r="I240" i="70"/>
  <c r="I241" i="70"/>
  <c r="I242" i="70"/>
  <c r="I243" i="70"/>
  <c r="I244" i="70"/>
  <c r="I245" i="70"/>
  <c r="I246" i="70"/>
  <c r="I247" i="70"/>
  <c r="I248" i="70"/>
  <c r="I249" i="70"/>
  <c r="I250" i="70"/>
  <c r="I2" i="70"/>
  <c r="F251" i="70"/>
  <c r="I251" i="70" l="1"/>
  <c r="K271" i="27"/>
  <c r="L270" i="27"/>
  <c r="M270" i="27" s="1"/>
  <c r="N270" i="27" s="1"/>
  <c r="K301" i="27"/>
  <c r="L300" i="27"/>
  <c r="M300" i="27" s="1"/>
  <c r="N300" i="27" s="1"/>
  <c r="L299" i="27"/>
  <c r="M299" i="27" s="1"/>
  <c r="N299" i="27" s="1"/>
  <c r="L298" i="27"/>
  <c r="M298" i="27" s="1"/>
  <c r="N298" i="27" s="1"/>
  <c r="L297" i="27"/>
  <c r="M297" i="27" s="1"/>
  <c r="N297" i="27" s="1"/>
  <c r="L296" i="27"/>
  <c r="M296" i="27" s="1"/>
  <c r="N296" i="27" s="1"/>
  <c r="D296" i="27"/>
  <c r="D297" i="27" s="1"/>
  <c r="D298" i="27" s="1"/>
  <c r="D299" i="27" s="1"/>
  <c r="D300" i="27" s="1"/>
  <c r="L295" i="27"/>
  <c r="C295" i="27"/>
  <c r="A296" i="27" s="1"/>
  <c r="K292" i="27"/>
  <c r="L291" i="27"/>
  <c r="M291" i="27" s="1"/>
  <c r="N291" i="27" s="1"/>
  <c r="L290" i="27"/>
  <c r="M290" i="27" s="1"/>
  <c r="N290" i="27" s="1"/>
  <c r="L289" i="27"/>
  <c r="M289" i="27" s="1"/>
  <c r="N289" i="27" s="1"/>
  <c r="L288" i="27"/>
  <c r="M288" i="27" s="1"/>
  <c r="N288" i="27" s="1"/>
  <c r="L287" i="27"/>
  <c r="M287" i="27" s="1"/>
  <c r="N287" i="27" s="1"/>
  <c r="L286" i="27"/>
  <c r="M286" i="27" s="1"/>
  <c r="N286" i="27" s="1"/>
  <c r="D286" i="27"/>
  <c r="D287" i="27"/>
  <c r="D288" i="27" s="1"/>
  <c r="D289" i="27" s="1"/>
  <c r="D290" i="27" s="1"/>
  <c r="D291" i="27" s="1"/>
  <c r="L285" i="27"/>
  <c r="C285" i="27"/>
  <c r="A286" i="27" s="1"/>
  <c r="K282" i="27"/>
  <c r="L280" i="27"/>
  <c r="M280" i="27" s="1"/>
  <c r="N280" i="27" s="1"/>
  <c r="L281" i="27"/>
  <c r="M281" i="27" s="1"/>
  <c r="N281" i="27" s="1"/>
  <c r="L279" i="27"/>
  <c r="M279" i="27" s="1"/>
  <c r="N279" i="27" s="1"/>
  <c r="L278" i="27"/>
  <c r="M278" i="27" s="1"/>
  <c r="N278" i="27" s="1"/>
  <c r="L277" i="27"/>
  <c r="M277" i="27" s="1"/>
  <c r="N277" i="27" s="1"/>
  <c r="L276" i="27"/>
  <c r="M276" i="27" s="1"/>
  <c r="N276" i="27" s="1"/>
  <c r="L275" i="27"/>
  <c r="M275" i="27" s="1"/>
  <c r="N275" i="27" s="1"/>
  <c r="D275" i="27"/>
  <c r="D276" i="27" s="1"/>
  <c r="D277" i="27" s="1"/>
  <c r="D278" i="27" s="1"/>
  <c r="D279" i="27" s="1"/>
  <c r="D280" i="27" s="1"/>
  <c r="D281" i="27" s="1"/>
  <c r="L274" i="27"/>
  <c r="C274" i="27"/>
  <c r="L269" i="27"/>
  <c r="M269" i="27" s="1"/>
  <c r="N269" i="27" s="1"/>
  <c r="L268" i="27"/>
  <c r="M268" i="27" s="1"/>
  <c r="N268" i="27" s="1"/>
  <c r="L267" i="27"/>
  <c r="M267" i="27" s="1"/>
  <c r="N267" i="27" s="1"/>
  <c r="L266" i="27"/>
  <c r="M266" i="27" s="1"/>
  <c r="N266" i="27" s="1"/>
  <c r="L265" i="27"/>
  <c r="M265" i="27" s="1"/>
  <c r="D265" i="27"/>
  <c r="D266" i="27" s="1"/>
  <c r="D267" i="27" s="1"/>
  <c r="D268" i="27" s="1"/>
  <c r="D269" i="27" s="1"/>
  <c r="D270" i="27" s="1"/>
  <c r="L264" i="27"/>
  <c r="M264" i="27" s="1"/>
  <c r="N264" i="27" s="1"/>
  <c r="C264" i="27"/>
  <c r="A265" i="27" s="1"/>
  <c r="C286" i="27"/>
  <c r="C287" i="27" s="1"/>
  <c r="K261" i="27"/>
  <c r="L258" i="27"/>
  <c r="M258" i="27" s="1"/>
  <c r="N258" i="27" s="1"/>
  <c r="L259" i="27"/>
  <c r="M259" i="27" s="1"/>
  <c r="N259" i="27" s="1"/>
  <c r="L260" i="27"/>
  <c r="M260" i="27"/>
  <c r="N260" i="27" s="1"/>
  <c r="L257" i="27"/>
  <c r="M257" i="27" s="1"/>
  <c r="N257" i="27" s="1"/>
  <c r="L256" i="27"/>
  <c r="M256" i="27" s="1"/>
  <c r="N256" i="27" s="1"/>
  <c r="L255" i="27"/>
  <c r="M255" i="27"/>
  <c r="N255" i="27" s="1"/>
  <c r="L254" i="27"/>
  <c r="M254" i="27" s="1"/>
  <c r="N254" i="27" s="1"/>
  <c r="D254" i="27"/>
  <c r="D255" i="27" s="1"/>
  <c r="D256" i="27" s="1"/>
  <c r="D257" i="27" s="1"/>
  <c r="D258" i="27" s="1"/>
  <c r="D259" i="27" s="1"/>
  <c r="D260" i="27" s="1"/>
  <c r="L253" i="27"/>
  <c r="C253" i="27"/>
  <c r="A254" i="27" s="1"/>
  <c r="K250" i="27"/>
  <c r="L249" i="27"/>
  <c r="M249" i="27" s="1"/>
  <c r="N249" i="27" s="1"/>
  <c r="L248" i="27"/>
  <c r="M248" i="27" s="1"/>
  <c r="N248" i="27" s="1"/>
  <c r="L247" i="27"/>
  <c r="M247" i="27" s="1"/>
  <c r="L246" i="27"/>
  <c r="M246" i="27" s="1"/>
  <c r="N246" i="27" s="1"/>
  <c r="D246" i="27"/>
  <c r="D247" i="27" s="1"/>
  <c r="D248" i="27" s="1"/>
  <c r="D249" i="27" s="1"/>
  <c r="L245" i="27"/>
  <c r="C245" i="27"/>
  <c r="A246" i="27" s="1"/>
  <c r="K242" i="27"/>
  <c r="L241" i="27"/>
  <c r="M241" i="27" s="1"/>
  <c r="N241" i="27" s="1"/>
  <c r="L240" i="27"/>
  <c r="M240" i="27" s="1"/>
  <c r="N240" i="27" s="1"/>
  <c r="L239" i="27"/>
  <c r="M239" i="27" s="1"/>
  <c r="N239" i="27" s="1"/>
  <c r="L238" i="27"/>
  <c r="M238" i="27" s="1"/>
  <c r="N238" i="27" s="1"/>
  <c r="L237" i="27"/>
  <c r="M237" i="27" s="1"/>
  <c r="N237" i="27" s="1"/>
  <c r="L236" i="27"/>
  <c r="L235" i="27"/>
  <c r="M235" i="27" s="1"/>
  <c r="D235" i="27"/>
  <c r="D236" i="27" s="1"/>
  <c r="D237" i="27" s="1"/>
  <c r="D238" i="27" s="1"/>
  <c r="D239" i="27" s="1"/>
  <c r="D240" i="27" s="1"/>
  <c r="D241" i="27" s="1"/>
  <c r="L234" i="27"/>
  <c r="M234" i="27" s="1"/>
  <c r="N234" i="27" s="1"/>
  <c r="C234" i="27"/>
  <c r="A235" i="27" s="1"/>
  <c r="K231" i="27"/>
  <c r="L230" i="27"/>
  <c r="M230" i="27" s="1"/>
  <c r="N230" i="27" s="1"/>
  <c r="L229" i="27"/>
  <c r="M229" i="27"/>
  <c r="N229" i="27" s="1"/>
  <c r="L228" i="27"/>
  <c r="M228" i="27" s="1"/>
  <c r="N228" i="27" s="1"/>
  <c r="L227" i="27"/>
  <c r="M227" i="27" s="1"/>
  <c r="N227" i="27" s="1"/>
  <c r="L226" i="27"/>
  <c r="M226" i="27" s="1"/>
  <c r="N226" i="27" s="1"/>
  <c r="L225" i="27"/>
  <c r="M225" i="27" s="1"/>
  <c r="N225" i="27" s="1"/>
  <c r="D225" i="27"/>
  <c r="D226" i="27" s="1"/>
  <c r="D227" i="27" s="1"/>
  <c r="D228" i="27" s="1"/>
  <c r="D229" i="27" s="1"/>
  <c r="D230" i="27" s="1"/>
  <c r="L224" i="27"/>
  <c r="M224" i="27" s="1"/>
  <c r="N224" i="27" s="1"/>
  <c r="C224" i="27"/>
  <c r="A225" i="27" s="1"/>
  <c r="K221" i="27"/>
  <c r="L220" i="27"/>
  <c r="M220" i="27" s="1"/>
  <c r="N220" i="27" s="1"/>
  <c r="L219" i="27"/>
  <c r="M219" i="27" s="1"/>
  <c r="N219" i="27" s="1"/>
  <c r="L218" i="27"/>
  <c r="M218" i="27" s="1"/>
  <c r="N218" i="27" s="1"/>
  <c r="L217" i="27"/>
  <c r="M217" i="27" s="1"/>
  <c r="N217" i="27" s="1"/>
  <c r="L216" i="27"/>
  <c r="M216" i="27" s="1"/>
  <c r="N216" i="27" s="1"/>
  <c r="D216" i="27"/>
  <c r="D217" i="27" s="1"/>
  <c r="D218" i="27" s="1"/>
  <c r="D219" i="27" s="1"/>
  <c r="D220" i="27" s="1"/>
  <c r="L215" i="27"/>
  <c r="C215" i="27"/>
  <c r="C216" i="27" s="1"/>
  <c r="K163" i="27"/>
  <c r="L162" i="27"/>
  <c r="M162" i="27" s="1"/>
  <c r="N162" i="27" s="1"/>
  <c r="L161" i="27"/>
  <c r="M161" i="27" s="1"/>
  <c r="N161" i="27" s="1"/>
  <c r="L160" i="27"/>
  <c r="M160" i="27" s="1"/>
  <c r="N160" i="27" s="1"/>
  <c r="L159" i="27"/>
  <c r="M159" i="27" s="1"/>
  <c r="N159" i="27" s="1"/>
  <c r="L158" i="27"/>
  <c r="M158" i="27" s="1"/>
  <c r="N158" i="27" s="1"/>
  <c r="L157" i="27"/>
  <c r="M157" i="27" s="1"/>
  <c r="N157" i="27" s="1"/>
  <c r="L156" i="27"/>
  <c r="M156" i="27" s="1"/>
  <c r="D156" i="27"/>
  <c r="D157" i="27" s="1"/>
  <c r="D158" i="27" s="1"/>
  <c r="D159" i="27" s="1"/>
  <c r="D160" i="27" s="1"/>
  <c r="D161" i="27" s="1"/>
  <c r="D162" i="27" s="1"/>
  <c r="L155" i="27"/>
  <c r="M155" i="27" s="1"/>
  <c r="N155" i="27" s="1"/>
  <c r="C155" i="27"/>
  <c r="K152" i="27"/>
  <c r="L151" i="27"/>
  <c r="M151" i="27" s="1"/>
  <c r="N151" i="27" s="1"/>
  <c r="L150" i="27"/>
  <c r="M150" i="27" s="1"/>
  <c r="N150" i="27" s="1"/>
  <c r="L149" i="27"/>
  <c r="M149" i="27" s="1"/>
  <c r="N149" i="27" s="1"/>
  <c r="L148" i="27"/>
  <c r="M148" i="27" s="1"/>
  <c r="N148" i="27" s="1"/>
  <c r="L147" i="27"/>
  <c r="M147" i="27" s="1"/>
  <c r="N147" i="27" s="1"/>
  <c r="L146" i="27"/>
  <c r="M146" i="27" s="1"/>
  <c r="N146" i="27" s="1"/>
  <c r="D146" i="27"/>
  <c r="D147" i="27" s="1"/>
  <c r="D148" i="27" s="1"/>
  <c r="D149" i="27" s="1"/>
  <c r="D150" i="27" s="1"/>
  <c r="D151" i="27" s="1"/>
  <c r="L145" i="27"/>
  <c r="C145" i="27"/>
  <c r="A146" i="27" s="1"/>
  <c r="K142" i="27"/>
  <c r="L141" i="27"/>
  <c r="M141" i="27" s="1"/>
  <c r="N141" i="27" s="1"/>
  <c r="L140" i="27"/>
  <c r="M140" i="27" s="1"/>
  <c r="N140" i="27" s="1"/>
  <c r="L139" i="27"/>
  <c r="M139" i="27" s="1"/>
  <c r="N139" i="27" s="1"/>
  <c r="L138" i="27"/>
  <c r="M138" i="27" s="1"/>
  <c r="N138" i="27" s="1"/>
  <c r="L137" i="27"/>
  <c r="M137" i="27" s="1"/>
  <c r="N137" i="27" s="1"/>
  <c r="D137" i="27"/>
  <c r="D138" i="27" s="1"/>
  <c r="D139" i="27" s="1"/>
  <c r="D140" i="27" s="1"/>
  <c r="D141" i="27" s="1"/>
  <c r="L136" i="27"/>
  <c r="C136" i="27"/>
  <c r="K133" i="27"/>
  <c r="L132" i="27"/>
  <c r="M132" i="27" s="1"/>
  <c r="N132" i="27" s="1"/>
  <c r="L131" i="27"/>
  <c r="M131" i="27" s="1"/>
  <c r="N131" i="27" s="1"/>
  <c r="L130" i="27"/>
  <c r="M130" i="27" s="1"/>
  <c r="N130" i="27" s="1"/>
  <c r="L129" i="27"/>
  <c r="M129" i="27" s="1"/>
  <c r="N129" i="27" s="1"/>
  <c r="L128" i="27"/>
  <c r="M128" i="27" s="1"/>
  <c r="N128" i="27" s="1"/>
  <c r="L127" i="27"/>
  <c r="L126" i="27"/>
  <c r="M126" i="27" s="1"/>
  <c r="N126" i="27" s="1"/>
  <c r="D126" i="27"/>
  <c r="D127" i="27" s="1"/>
  <c r="D128" i="27" s="1"/>
  <c r="D129" i="27" s="1"/>
  <c r="D130" i="27" s="1"/>
  <c r="D131" i="27" s="1"/>
  <c r="D132" i="27" s="1"/>
  <c r="L125" i="27"/>
  <c r="M125" i="27" s="1"/>
  <c r="N125" i="27" s="1"/>
  <c r="C125" i="27"/>
  <c r="K122" i="27"/>
  <c r="L121" i="27"/>
  <c r="M121" i="27" s="1"/>
  <c r="N121" i="27" s="1"/>
  <c r="L120" i="27"/>
  <c r="M120" i="27" s="1"/>
  <c r="N120" i="27" s="1"/>
  <c r="L119" i="27"/>
  <c r="M119" i="27" s="1"/>
  <c r="N119" i="27" s="1"/>
  <c r="L118" i="27"/>
  <c r="M118" i="27" s="1"/>
  <c r="N118" i="27" s="1"/>
  <c r="L117" i="27"/>
  <c r="M117" i="27" s="1"/>
  <c r="N117" i="27" s="1"/>
  <c r="L116" i="27"/>
  <c r="M116" i="27" s="1"/>
  <c r="N116" i="27" s="1"/>
  <c r="L115" i="27"/>
  <c r="D115" i="27"/>
  <c r="D116" i="27" s="1"/>
  <c r="D117" i="27" s="1"/>
  <c r="D118" i="27" s="1"/>
  <c r="D119" i="27" s="1"/>
  <c r="D120" i="27" s="1"/>
  <c r="D121" i="27" s="1"/>
  <c r="L114" i="27"/>
  <c r="M114" i="27" s="1"/>
  <c r="N114" i="27" s="1"/>
  <c r="C114" i="27"/>
  <c r="C115" i="27" s="1"/>
  <c r="C116" i="27" s="1"/>
  <c r="A117" i="27" s="1"/>
  <c r="K111" i="27"/>
  <c r="L110" i="27"/>
  <c r="M110" i="27" s="1"/>
  <c r="N110" i="27" s="1"/>
  <c r="L109" i="27"/>
  <c r="M109" i="27" s="1"/>
  <c r="N109" i="27" s="1"/>
  <c r="L108" i="27"/>
  <c r="M108" i="27" s="1"/>
  <c r="N108" i="27" s="1"/>
  <c r="L107" i="27"/>
  <c r="M107" i="27" s="1"/>
  <c r="N107" i="27" s="1"/>
  <c r="L106" i="27"/>
  <c r="M106" i="27" s="1"/>
  <c r="N106" i="27" s="1"/>
  <c r="L105" i="27"/>
  <c r="M105" i="27" s="1"/>
  <c r="N105" i="27" s="1"/>
  <c r="L104" i="27"/>
  <c r="M104" i="27" s="1"/>
  <c r="N104" i="27" s="1"/>
  <c r="L103" i="27"/>
  <c r="M103" i="27" s="1"/>
  <c r="N103" i="27" s="1"/>
  <c r="D103" i="27"/>
  <c r="D104" i="27" s="1"/>
  <c r="D105" i="27" s="1"/>
  <c r="D106" i="27" s="1"/>
  <c r="D107" i="27" s="1"/>
  <c r="D108" i="27" s="1"/>
  <c r="D109" i="27" s="1"/>
  <c r="D110" i="27" s="1"/>
  <c r="L102" i="27"/>
  <c r="M102" i="27" s="1"/>
  <c r="N102" i="27" s="1"/>
  <c r="C102" i="27"/>
  <c r="A103" i="27" s="1"/>
  <c r="K99" i="27"/>
  <c r="K77" i="27"/>
  <c r="K87" i="27"/>
  <c r="L97" i="27"/>
  <c r="M97" i="27" s="1"/>
  <c r="N97" i="27" s="1"/>
  <c r="L98" i="27"/>
  <c r="M98" i="27" s="1"/>
  <c r="N98" i="27" s="1"/>
  <c r="L96" i="27"/>
  <c r="M96" i="27" s="1"/>
  <c r="N96" i="27" s="1"/>
  <c r="L95" i="27"/>
  <c r="M95" i="27" s="1"/>
  <c r="N95" i="27" s="1"/>
  <c r="L94" i="27"/>
  <c r="M94" i="27" s="1"/>
  <c r="N94" i="27" s="1"/>
  <c r="L93" i="27"/>
  <c r="M93" i="27" s="1"/>
  <c r="N93" i="27" s="1"/>
  <c r="L92" i="27"/>
  <c r="M92" i="27" s="1"/>
  <c r="N92" i="27" s="1"/>
  <c r="L91" i="27"/>
  <c r="M91" i="27" s="1"/>
  <c r="N91" i="27" s="1"/>
  <c r="D91" i="27"/>
  <c r="D92" i="27" s="1"/>
  <c r="D93" i="27" s="1"/>
  <c r="D94" i="27" s="1"/>
  <c r="D95" i="27" s="1"/>
  <c r="D96" i="27" s="1"/>
  <c r="D97" i="27" s="1"/>
  <c r="D98" i="27" s="1"/>
  <c r="L90" i="27"/>
  <c r="M90" i="27" s="1"/>
  <c r="C90" i="27"/>
  <c r="C91" i="27" s="1"/>
  <c r="C92" i="27" s="1"/>
  <c r="L86" i="27"/>
  <c r="M86" i="27" s="1"/>
  <c r="N86" i="27" s="1"/>
  <c r="L85" i="27"/>
  <c r="M85" i="27" s="1"/>
  <c r="N85" i="27" s="1"/>
  <c r="L84" i="27"/>
  <c r="M84" i="27" s="1"/>
  <c r="N84" i="27" s="1"/>
  <c r="L83" i="27"/>
  <c r="L82" i="27"/>
  <c r="M82" i="27" s="1"/>
  <c r="N82" i="27" s="1"/>
  <c r="L81" i="27"/>
  <c r="M81" i="27" s="1"/>
  <c r="N81" i="27" s="1"/>
  <c r="D81" i="27"/>
  <c r="D82" i="27" s="1"/>
  <c r="D83" i="27" s="1"/>
  <c r="D84" i="27" s="1"/>
  <c r="D85" i="27" s="1"/>
  <c r="D86" i="27" s="1"/>
  <c r="L80" i="27"/>
  <c r="M80" i="27" s="1"/>
  <c r="N80" i="27" s="1"/>
  <c r="C80" i="27"/>
  <c r="C81" i="27" s="1"/>
  <c r="L74" i="27"/>
  <c r="M74" i="27" s="1"/>
  <c r="N74" i="27" s="1"/>
  <c r="L75" i="27"/>
  <c r="M75" i="27" s="1"/>
  <c r="N75" i="27" s="1"/>
  <c r="L76" i="27"/>
  <c r="M76" i="27" s="1"/>
  <c r="N76" i="27" s="1"/>
  <c r="L73" i="27"/>
  <c r="M73" i="27" s="1"/>
  <c r="N73" i="27" s="1"/>
  <c r="L72" i="27"/>
  <c r="M72" i="27" s="1"/>
  <c r="N72" i="27" s="1"/>
  <c r="L71" i="27"/>
  <c r="M71" i="27" s="1"/>
  <c r="N71" i="27" s="1"/>
  <c r="L70" i="27"/>
  <c r="M70" i="27" s="1"/>
  <c r="N70" i="27" s="1"/>
  <c r="L69" i="27"/>
  <c r="M69" i="27" s="1"/>
  <c r="N69" i="27" s="1"/>
  <c r="D69" i="27"/>
  <c r="D70" i="27" s="1"/>
  <c r="D71" i="27" s="1"/>
  <c r="D72" i="27" s="1"/>
  <c r="D73" i="27" s="1"/>
  <c r="D74" i="27" s="1"/>
  <c r="D75" i="27" s="1"/>
  <c r="D76" i="27" s="1"/>
  <c r="L68" i="27"/>
  <c r="M68" i="27" s="1"/>
  <c r="C68" i="27"/>
  <c r="K65" i="27"/>
  <c r="L64" i="27"/>
  <c r="M64" i="27" s="1"/>
  <c r="N64" i="27" s="1"/>
  <c r="L63" i="27"/>
  <c r="M63" i="27" s="1"/>
  <c r="N63" i="27" s="1"/>
  <c r="L62" i="27"/>
  <c r="M62" i="27" s="1"/>
  <c r="N62" i="27" s="1"/>
  <c r="L61" i="27"/>
  <c r="M61" i="27" s="1"/>
  <c r="N61" i="27" s="1"/>
  <c r="L60" i="27"/>
  <c r="M60" i="27" s="1"/>
  <c r="N60" i="27" s="1"/>
  <c r="D60" i="27"/>
  <c r="D61" i="27" s="1"/>
  <c r="D62" i="27" s="1"/>
  <c r="D63" i="27" s="1"/>
  <c r="D64" i="27" s="1"/>
  <c r="L59" i="27"/>
  <c r="M59" i="27" s="1"/>
  <c r="N59" i="27" s="1"/>
  <c r="C59" i="27"/>
  <c r="A60" i="27" s="1"/>
  <c r="D50" i="27"/>
  <c r="D51" i="27" s="1"/>
  <c r="D52" i="27" s="1"/>
  <c r="D53" i="27" s="1"/>
  <c r="D54" i="27" s="1"/>
  <c r="D55" i="27" s="1"/>
  <c r="K56" i="27"/>
  <c r="L55" i="27"/>
  <c r="M55" i="27" s="1"/>
  <c r="N55" i="27" s="1"/>
  <c r="L54" i="27"/>
  <c r="M54" i="27" s="1"/>
  <c r="N54" i="27" s="1"/>
  <c r="L53" i="27"/>
  <c r="M53" i="27" s="1"/>
  <c r="N53" i="27" s="1"/>
  <c r="L52" i="27"/>
  <c r="M52" i="27" s="1"/>
  <c r="N52" i="27" s="1"/>
  <c r="L51" i="27"/>
  <c r="M51" i="27" s="1"/>
  <c r="N51" i="27" s="1"/>
  <c r="L50" i="27"/>
  <c r="M50" i="27" s="1"/>
  <c r="N50" i="27" s="1"/>
  <c r="L49" i="27"/>
  <c r="M49" i="27" s="1"/>
  <c r="N49" i="27" s="1"/>
  <c r="C49" i="27"/>
  <c r="C50" i="27" s="1"/>
  <c r="C51" i="27" s="1"/>
  <c r="C52" i="27" s="1"/>
  <c r="C466" i="18"/>
  <c r="C469" i="18" s="1"/>
  <c r="A81" i="27"/>
  <c r="K212" i="27"/>
  <c r="L211" i="27"/>
  <c r="M211" i="27" s="1"/>
  <c r="N211" i="27" s="1"/>
  <c r="L210" i="27"/>
  <c r="M210" i="27" s="1"/>
  <c r="N210" i="27" s="1"/>
  <c r="L209" i="27"/>
  <c r="M209" i="27" s="1"/>
  <c r="N209" i="27" s="1"/>
  <c r="L208" i="27"/>
  <c r="M208" i="27" s="1"/>
  <c r="N208" i="27" s="1"/>
  <c r="L207" i="27"/>
  <c r="M207" i="27" s="1"/>
  <c r="D207" i="27"/>
  <c r="D208" i="27" s="1"/>
  <c r="D209" i="27" s="1"/>
  <c r="D210" i="27" s="1"/>
  <c r="D211" i="27" s="1"/>
  <c r="L206" i="27"/>
  <c r="M206" i="27" s="1"/>
  <c r="N206" i="27" s="1"/>
  <c r="C206" i="27"/>
  <c r="K203" i="27"/>
  <c r="L202" i="27"/>
  <c r="M202" i="27" s="1"/>
  <c r="N202" i="27" s="1"/>
  <c r="L201" i="27"/>
  <c r="M201" i="27" s="1"/>
  <c r="N201" i="27" s="1"/>
  <c r="L200" i="27"/>
  <c r="M200" i="27" s="1"/>
  <c r="N200" i="27" s="1"/>
  <c r="L199" i="27"/>
  <c r="M199" i="27" s="1"/>
  <c r="N199" i="27" s="1"/>
  <c r="L198" i="27"/>
  <c r="M198" i="27" s="1"/>
  <c r="N198" i="27" s="1"/>
  <c r="L197" i="27"/>
  <c r="M197" i="27" s="1"/>
  <c r="N197" i="27" s="1"/>
  <c r="D197" i="27"/>
  <c r="D198" i="27" s="1"/>
  <c r="D199" i="27"/>
  <c r="D200" i="27" s="1"/>
  <c r="D201" i="27" s="1"/>
  <c r="D202" i="27" s="1"/>
  <c r="L196" i="27"/>
  <c r="M196" i="27" s="1"/>
  <c r="C196" i="27"/>
  <c r="C197" i="27" s="1"/>
  <c r="C198" i="27" s="1"/>
  <c r="C199" i="27" s="1"/>
  <c r="L192" i="27"/>
  <c r="M192" i="27" s="1"/>
  <c r="N192" i="27" s="1"/>
  <c r="K193" i="27"/>
  <c r="L191" i="27"/>
  <c r="M191" i="27" s="1"/>
  <c r="N191" i="27" s="1"/>
  <c r="L190" i="27"/>
  <c r="L189" i="27"/>
  <c r="M189" i="27" s="1"/>
  <c r="N189" i="27" s="1"/>
  <c r="L188" i="27"/>
  <c r="M188" i="27" s="1"/>
  <c r="N188" i="27" s="1"/>
  <c r="L187" i="27"/>
  <c r="M187" i="27" s="1"/>
  <c r="D187" i="27"/>
  <c r="D188" i="27"/>
  <c r="D189" i="27" s="1"/>
  <c r="D190" i="27" s="1"/>
  <c r="D191" i="27" s="1"/>
  <c r="D192" i="27" s="1"/>
  <c r="L186" i="27"/>
  <c r="M186" i="27" s="1"/>
  <c r="N186" i="27" s="1"/>
  <c r="C186" i="27"/>
  <c r="C187" i="27" s="1"/>
  <c r="A188" i="27" s="1"/>
  <c r="K183" i="27"/>
  <c r="L182" i="27"/>
  <c r="M182" i="27" s="1"/>
  <c r="N182" i="27" s="1"/>
  <c r="L181" i="27"/>
  <c r="M181" i="27" s="1"/>
  <c r="N181" i="27" s="1"/>
  <c r="L180" i="27"/>
  <c r="M180" i="27" s="1"/>
  <c r="N180" i="27" s="1"/>
  <c r="L179" i="27"/>
  <c r="M179" i="27" s="1"/>
  <c r="N179" i="27" s="1"/>
  <c r="L178" i="27"/>
  <c r="M178" i="27" s="1"/>
  <c r="N178" i="27" s="1"/>
  <c r="L177" i="27"/>
  <c r="M177" i="27" s="1"/>
  <c r="N177" i="27" s="1"/>
  <c r="D177" i="27"/>
  <c r="D178" i="27" s="1"/>
  <c r="D179" i="27" s="1"/>
  <c r="D180" i="27" s="1"/>
  <c r="D181" i="27" s="1"/>
  <c r="D182" i="27" s="1"/>
  <c r="L176" i="27"/>
  <c r="M176" i="27" s="1"/>
  <c r="C176" i="27"/>
  <c r="A177" i="27" s="1"/>
  <c r="K173" i="27"/>
  <c r="L172" i="27"/>
  <c r="M172" i="27" s="1"/>
  <c r="N172" i="27" s="1"/>
  <c r="L171" i="27"/>
  <c r="M171" i="27" s="1"/>
  <c r="N171" i="27" s="1"/>
  <c r="L170" i="27"/>
  <c r="M170" i="27" s="1"/>
  <c r="N170" i="27" s="1"/>
  <c r="L169" i="27"/>
  <c r="M169" i="27" s="1"/>
  <c r="N169" i="27" s="1"/>
  <c r="L168" i="27"/>
  <c r="M168" i="27" s="1"/>
  <c r="N168" i="27" s="1"/>
  <c r="L167" i="27"/>
  <c r="M167" i="27" s="1"/>
  <c r="N167" i="27" s="1"/>
  <c r="D167" i="27"/>
  <c r="D168" i="27" s="1"/>
  <c r="D169" i="27" s="1"/>
  <c r="D170" i="27" s="1"/>
  <c r="D171" i="27" s="1"/>
  <c r="D172" i="27" s="1"/>
  <c r="L166" i="27"/>
  <c r="M166" i="27" s="1"/>
  <c r="C166" i="27"/>
  <c r="A167" i="27" s="1"/>
  <c r="A52" i="27"/>
  <c r="K46" i="27"/>
  <c r="L45" i="27"/>
  <c r="M45" i="27" s="1"/>
  <c r="N45" i="27" s="1"/>
  <c r="L44" i="27"/>
  <c r="M44" i="27" s="1"/>
  <c r="N44" i="27" s="1"/>
  <c r="L43" i="27"/>
  <c r="M43" i="27" s="1"/>
  <c r="N43" i="27" s="1"/>
  <c r="L42" i="27"/>
  <c r="M42" i="27" s="1"/>
  <c r="N42" i="27" s="1"/>
  <c r="L41" i="27"/>
  <c r="M41" i="27" s="1"/>
  <c r="N41" i="27" s="1"/>
  <c r="L40" i="27"/>
  <c r="M40" i="27" s="1"/>
  <c r="N40" i="27" s="1"/>
  <c r="D40" i="27"/>
  <c r="D41" i="27" s="1"/>
  <c r="D42" i="27" s="1"/>
  <c r="D43" i="27" s="1"/>
  <c r="D44" i="27" s="1"/>
  <c r="D45" i="27" s="1"/>
  <c r="L39" i="27"/>
  <c r="M39" i="27" s="1"/>
  <c r="C39" i="27"/>
  <c r="A40" i="27" s="1"/>
  <c r="K36" i="27"/>
  <c r="L35" i="27"/>
  <c r="M35" i="27" s="1"/>
  <c r="N35" i="27" s="1"/>
  <c r="L34" i="27"/>
  <c r="M34" i="27" s="1"/>
  <c r="N34" i="27" s="1"/>
  <c r="L33" i="27"/>
  <c r="M33" i="27" s="1"/>
  <c r="N33" i="27" s="1"/>
  <c r="L32" i="27"/>
  <c r="M32" i="27" s="1"/>
  <c r="N32" i="27" s="1"/>
  <c r="L31" i="27"/>
  <c r="M31" i="27" s="1"/>
  <c r="N31" i="27" s="1"/>
  <c r="L30" i="27"/>
  <c r="M30" i="27" s="1"/>
  <c r="N30" i="27" s="1"/>
  <c r="L29" i="27"/>
  <c r="M29" i="27" s="1"/>
  <c r="N29" i="27" s="1"/>
  <c r="D29" i="27"/>
  <c r="D30" i="27" s="1"/>
  <c r="D31" i="27" s="1"/>
  <c r="D32" i="27" s="1"/>
  <c r="D33" i="27" s="1"/>
  <c r="D34" i="27" s="1"/>
  <c r="D35" i="27" s="1"/>
  <c r="L28" i="27"/>
  <c r="M28" i="27" s="1"/>
  <c r="N28" i="27" s="1"/>
  <c r="C28" i="27"/>
  <c r="A29" i="27" s="1"/>
  <c r="K25" i="27"/>
  <c r="L24" i="27"/>
  <c r="M24" i="27" s="1"/>
  <c r="N24" i="27" s="1"/>
  <c r="L23" i="27"/>
  <c r="M23" i="27" s="1"/>
  <c r="N23" i="27" s="1"/>
  <c r="L22" i="27"/>
  <c r="M22" i="27" s="1"/>
  <c r="N22" i="27" s="1"/>
  <c r="L21" i="27"/>
  <c r="M21" i="27" s="1"/>
  <c r="N21" i="27" s="1"/>
  <c r="L20" i="27"/>
  <c r="M20" i="27" s="1"/>
  <c r="N20" i="27" s="1"/>
  <c r="L19" i="27"/>
  <c r="M19" i="27" s="1"/>
  <c r="D19" i="27"/>
  <c r="D20" i="27" s="1"/>
  <c r="D21" i="27" s="1"/>
  <c r="D22" i="27" s="1"/>
  <c r="D23" i="27" s="1"/>
  <c r="D24" i="27" s="1"/>
  <c r="L18" i="27"/>
  <c r="M18" i="27" s="1"/>
  <c r="N18" i="27" s="1"/>
  <c r="C18" i="27"/>
  <c r="C19" i="27" s="1"/>
  <c r="C20" i="27" s="1"/>
  <c r="C40" i="27"/>
  <c r="A41" i="27" s="1"/>
  <c r="K15" i="27"/>
  <c r="L14" i="27"/>
  <c r="M14" i="27" s="1"/>
  <c r="N14" i="27" s="1"/>
  <c r="L13" i="27"/>
  <c r="M13" i="27" s="1"/>
  <c r="N13" i="27" s="1"/>
  <c r="L12" i="27"/>
  <c r="M12" i="27" s="1"/>
  <c r="N12" i="27" s="1"/>
  <c r="L11" i="27"/>
  <c r="M11" i="27" s="1"/>
  <c r="N11" i="27" s="1"/>
  <c r="L10" i="27"/>
  <c r="M10" i="27" s="1"/>
  <c r="N10" i="27" s="1"/>
  <c r="L9" i="27"/>
  <c r="M9" i="27" s="1"/>
  <c r="N9" i="27" s="1"/>
  <c r="D9" i="27"/>
  <c r="D10" i="27" s="1"/>
  <c r="D11" i="27" s="1"/>
  <c r="D12" i="27" s="1"/>
  <c r="D13" i="27" s="1"/>
  <c r="D14" i="27" s="1"/>
  <c r="L8" i="27"/>
  <c r="M8" i="27" s="1"/>
  <c r="C8" i="27"/>
  <c r="A9" i="27" s="1"/>
  <c r="C41" i="27"/>
  <c r="A42" i="27" s="1"/>
  <c r="C20" i="25"/>
  <c r="U20" i="25" s="1"/>
  <c r="C21" i="25"/>
  <c r="U21" i="25" s="1"/>
  <c r="C22" i="25"/>
  <c r="U22" i="25" s="1"/>
  <c r="C23" i="25"/>
  <c r="U23" i="25" s="1"/>
  <c r="C24" i="25"/>
  <c r="U24" i="25" s="1"/>
  <c r="C25" i="25"/>
  <c r="U25" i="25" s="1"/>
  <c r="C26" i="25"/>
  <c r="U26" i="25" s="1"/>
  <c r="C13" i="25"/>
  <c r="U13" i="25" s="1"/>
  <c r="C14" i="25"/>
  <c r="U14" i="25" s="1"/>
  <c r="C15" i="25"/>
  <c r="U15" i="25" s="1"/>
  <c r="C16" i="25"/>
  <c r="U16" i="25" s="1"/>
  <c r="C17" i="25"/>
  <c r="U17" i="25" s="1"/>
  <c r="C18" i="25"/>
  <c r="U18" i="25" s="1"/>
  <c r="C19" i="25"/>
  <c r="U19" i="25" s="1"/>
  <c r="C8" i="25"/>
  <c r="U8" i="25" s="1"/>
  <c r="C9" i="25"/>
  <c r="C10" i="25"/>
  <c r="U10" i="25" s="1"/>
  <c r="C11" i="25"/>
  <c r="U11" i="25" s="1"/>
  <c r="C12" i="25"/>
  <c r="U12" i="25" s="1"/>
  <c r="C7" i="25"/>
  <c r="U7" i="25" s="1"/>
  <c r="C33" i="25"/>
  <c r="U33" i="25" s="1"/>
  <c r="C32" i="25"/>
  <c r="U32" i="25" s="1"/>
  <c r="C31" i="25"/>
  <c r="U31" i="25" s="1"/>
  <c r="U30" i="25"/>
  <c r="C30" i="25"/>
  <c r="C29" i="25"/>
  <c r="U29" i="25" s="1"/>
  <c r="C28" i="25"/>
  <c r="U28" i="25" s="1"/>
  <c r="U9" i="25"/>
  <c r="D444" i="18"/>
  <c r="E444" i="18"/>
  <c r="F444" i="18"/>
  <c r="G444" i="18"/>
  <c r="H444" i="18"/>
  <c r="I413" i="18"/>
  <c r="I427" i="18"/>
  <c r="I428" i="18"/>
  <c r="I429" i="18"/>
  <c r="I430" i="18"/>
  <c r="I431" i="18"/>
  <c r="I432" i="18"/>
  <c r="I433" i="18"/>
  <c r="I434" i="18"/>
  <c r="I435" i="18"/>
  <c r="I436" i="18"/>
  <c r="I437" i="18"/>
  <c r="I438" i="18"/>
  <c r="I439" i="18"/>
  <c r="I440" i="18"/>
  <c r="I441" i="18"/>
  <c r="I442" i="18"/>
  <c r="I443" i="18"/>
  <c r="I426" i="18"/>
  <c r="I425" i="18"/>
  <c r="I424" i="18"/>
  <c r="I423" i="18"/>
  <c r="I422" i="18"/>
  <c r="I421" i="18"/>
  <c r="I420" i="18"/>
  <c r="I419" i="18"/>
  <c r="I418" i="18"/>
  <c r="I417" i="18"/>
  <c r="I416" i="18"/>
  <c r="I415" i="18"/>
  <c r="I414" i="18"/>
  <c r="H408" i="18"/>
  <c r="G408" i="18"/>
  <c r="F408" i="18"/>
  <c r="E408" i="18"/>
  <c r="D408" i="18"/>
  <c r="I407" i="18"/>
  <c r="I406" i="18"/>
  <c r="I405" i="18"/>
  <c r="I404" i="18"/>
  <c r="I403" i="18"/>
  <c r="I402" i="18"/>
  <c r="I401" i="18"/>
  <c r="I400" i="18"/>
  <c r="I399" i="18"/>
  <c r="I398" i="18"/>
  <c r="I397" i="18"/>
  <c r="I396" i="18"/>
  <c r="I395" i="18"/>
  <c r="I394" i="18"/>
  <c r="H389" i="18"/>
  <c r="G389" i="18"/>
  <c r="F389" i="18"/>
  <c r="E389" i="18"/>
  <c r="D389" i="18"/>
  <c r="I388" i="18"/>
  <c r="I387" i="18"/>
  <c r="I386" i="18"/>
  <c r="I385" i="18"/>
  <c r="I384" i="18"/>
  <c r="I383" i="18"/>
  <c r="I382" i="18"/>
  <c r="I381" i="18"/>
  <c r="I380" i="18"/>
  <c r="I379" i="18"/>
  <c r="I378" i="18"/>
  <c r="I377" i="18"/>
  <c r="I376" i="18"/>
  <c r="I375" i="18"/>
  <c r="I374" i="18"/>
  <c r="I373" i="18"/>
  <c r="H368" i="18"/>
  <c r="G368" i="18"/>
  <c r="F368" i="18"/>
  <c r="E368" i="18"/>
  <c r="D368" i="18"/>
  <c r="I367" i="18"/>
  <c r="I366" i="18"/>
  <c r="I365" i="18"/>
  <c r="I364" i="18"/>
  <c r="I363" i="18"/>
  <c r="I362" i="18"/>
  <c r="I361" i="18"/>
  <c r="I360" i="18"/>
  <c r="I359" i="18"/>
  <c r="I358" i="18"/>
  <c r="I357" i="18"/>
  <c r="I356" i="18"/>
  <c r="I355" i="18"/>
  <c r="I354" i="18"/>
  <c r="I353" i="18"/>
  <c r="I352" i="18"/>
  <c r="I351" i="18"/>
  <c r="I350" i="18"/>
  <c r="I349" i="18"/>
  <c r="H344" i="18"/>
  <c r="G344" i="18"/>
  <c r="F344" i="18"/>
  <c r="E344" i="18"/>
  <c r="D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I320" i="18"/>
  <c r="I319" i="18"/>
  <c r="I318" i="18"/>
  <c r="I317" i="18"/>
  <c r="I316" i="18"/>
  <c r="I315" i="18"/>
  <c r="I314" i="18"/>
  <c r="I313" i="18"/>
  <c r="C502" i="18"/>
  <c r="C506" i="18" s="1"/>
  <c r="H308" i="18"/>
  <c r="G308" i="18"/>
  <c r="F308" i="18"/>
  <c r="E308" i="18"/>
  <c r="D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D283" i="18"/>
  <c r="E283" i="18"/>
  <c r="F283" i="18"/>
  <c r="G283" i="18"/>
  <c r="H283" i="18"/>
  <c r="I282" i="18"/>
  <c r="I281" i="18"/>
  <c r="I280" i="18"/>
  <c r="I279" i="18"/>
  <c r="I278" i="18"/>
  <c r="I277" i="18"/>
  <c r="I276" i="18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H258" i="18"/>
  <c r="G258" i="18"/>
  <c r="F258" i="18"/>
  <c r="E258" i="18"/>
  <c r="D258" i="18"/>
  <c r="I257" i="18"/>
  <c r="I256" i="18"/>
  <c r="I255" i="18"/>
  <c r="I254" i="18"/>
  <c r="I253" i="18"/>
  <c r="I252" i="18"/>
  <c r="I251" i="18"/>
  <c r="I250" i="18"/>
  <c r="I249" i="18"/>
  <c r="I248" i="18"/>
  <c r="I247" i="18"/>
  <c r="I246" i="18"/>
  <c r="I245" i="18"/>
  <c r="I244" i="18"/>
  <c r="I243" i="18"/>
  <c r="I242" i="18"/>
  <c r="H237" i="18"/>
  <c r="G237" i="18"/>
  <c r="F237" i="18"/>
  <c r="E237" i="18"/>
  <c r="D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H212" i="18"/>
  <c r="G212" i="18"/>
  <c r="F212" i="18"/>
  <c r="E212" i="18"/>
  <c r="D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2" i="18"/>
  <c r="I191" i="18"/>
  <c r="I190" i="18"/>
  <c r="I189" i="18"/>
  <c r="I188" i="18"/>
  <c r="I187" i="18"/>
  <c r="I186" i="18"/>
  <c r="I185" i="18"/>
  <c r="I184" i="18"/>
  <c r="I183" i="18"/>
  <c r="I182" i="18"/>
  <c r="I181" i="18"/>
  <c r="I180" i="18"/>
  <c r="I179" i="18"/>
  <c r="I178" i="18"/>
  <c r="I177" i="18"/>
  <c r="I176" i="18"/>
  <c r="I175" i="18"/>
  <c r="I174" i="18"/>
  <c r="I173" i="18"/>
  <c r="I172" i="18"/>
  <c r="I171" i="18"/>
  <c r="D166" i="18"/>
  <c r="E166" i="18"/>
  <c r="F166" i="18"/>
  <c r="G166" i="18"/>
  <c r="H166" i="18"/>
  <c r="I134" i="18"/>
  <c r="I135" i="18"/>
  <c r="I136" i="18"/>
  <c r="I137" i="18"/>
  <c r="I138" i="18"/>
  <c r="I139" i="18"/>
  <c r="I14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H110" i="18"/>
  <c r="G110" i="18"/>
  <c r="F110" i="18"/>
  <c r="E110" i="18"/>
  <c r="D110" i="18"/>
  <c r="I109" i="18"/>
  <c r="I108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H86" i="18"/>
  <c r="G86" i="18"/>
  <c r="F86" i="18"/>
  <c r="E86" i="18"/>
  <c r="D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D56" i="18"/>
  <c r="E56" i="18"/>
  <c r="F56" i="18"/>
  <c r="G56" i="18"/>
  <c r="H56" i="18"/>
  <c r="I51" i="18"/>
  <c r="I52" i="18"/>
  <c r="I53" i="18"/>
  <c r="I54" i="18"/>
  <c r="I55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D26" i="18"/>
  <c r="E26" i="18"/>
  <c r="F26" i="18"/>
  <c r="G26" i="18"/>
  <c r="H26" i="18"/>
  <c r="I5" i="18"/>
  <c r="I7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141" i="18"/>
  <c r="I142" i="18"/>
  <c r="I143" i="18"/>
  <c r="I144" i="18"/>
  <c r="C50" i="22"/>
  <c r="H47" i="22"/>
  <c r="G47" i="22"/>
  <c r="F47" i="22"/>
  <c r="E47" i="22"/>
  <c r="D47" i="22"/>
  <c r="I46" i="22"/>
  <c r="I45" i="22"/>
  <c r="I44" i="22"/>
  <c r="I43" i="22"/>
  <c r="H42" i="22"/>
  <c r="G42" i="22"/>
  <c r="F42" i="22"/>
  <c r="E42" i="22"/>
  <c r="D42" i="22"/>
  <c r="I41" i="22"/>
  <c r="I40" i="22"/>
  <c r="H39" i="22"/>
  <c r="G39" i="22"/>
  <c r="F39" i="22"/>
  <c r="E39" i="22"/>
  <c r="D39" i="22"/>
  <c r="I38" i="22"/>
  <c r="I37" i="22"/>
  <c r="I36" i="22"/>
  <c r="I35" i="22"/>
  <c r="I34" i="22"/>
  <c r="H32" i="22"/>
  <c r="G32" i="22"/>
  <c r="F32" i="22"/>
  <c r="E32" i="22"/>
  <c r="D32" i="22"/>
  <c r="I31" i="22"/>
  <c r="I30" i="22"/>
  <c r="I29" i="22"/>
  <c r="I28" i="22"/>
  <c r="I27" i="22"/>
  <c r="I26" i="22"/>
  <c r="H24" i="22"/>
  <c r="G24" i="22"/>
  <c r="F24" i="22"/>
  <c r="E24" i="22"/>
  <c r="D24" i="22"/>
  <c r="I23" i="22"/>
  <c r="I22" i="22"/>
  <c r="I21" i="22"/>
  <c r="I20" i="22"/>
  <c r="H19" i="22"/>
  <c r="G19" i="22"/>
  <c r="E19" i="22"/>
  <c r="D19" i="22"/>
  <c r="I18" i="22"/>
  <c r="I17" i="22"/>
  <c r="I16" i="22"/>
  <c r="I15" i="22"/>
  <c r="I14" i="22"/>
  <c r="I13" i="22"/>
  <c r="H11" i="22"/>
  <c r="G11" i="22"/>
  <c r="F11" i="22"/>
  <c r="E11" i="22"/>
  <c r="D11" i="22"/>
  <c r="I10" i="22"/>
  <c r="I9" i="22"/>
  <c r="I8" i="22"/>
  <c r="I7" i="22"/>
  <c r="I6" i="22"/>
  <c r="I5" i="22"/>
  <c r="I145" i="18"/>
  <c r="I146" i="18"/>
  <c r="I147" i="18"/>
  <c r="I6" i="18"/>
  <c r="I8" i="18"/>
  <c r="I9" i="18"/>
  <c r="I10" i="18"/>
  <c r="I11" i="18"/>
  <c r="I148" i="18"/>
  <c r="I149" i="18"/>
  <c r="I150" i="18"/>
  <c r="C265" i="27" l="1"/>
  <c r="C167" i="27"/>
  <c r="C168" i="27" s="1"/>
  <c r="A169" i="27" s="1"/>
  <c r="C235" i="27"/>
  <c r="A236" i="27" s="1"/>
  <c r="C246" i="27"/>
  <c r="A116" i="27"/>
  <c r="C117" i="27"/>
  <c r="A118" i="27" s="1"/>
  <c r="C103" i="27"/>
  <c r="C104" i="27" s="1"/>
  <c r="A105" i="27" s="1"/>
  <c r="A20" i="27"/>
  <c r="C296" i="27"/>
  <c r="I39" i="22"/>
  <c r="C188" i="27"/>
  <c r="A189" i="27" s="1"/>
  <c r="L250" i="27"/>
  <c r="A19" i="27"/>
  <c r="A53" i="27"/>
  <c r="C53" i="27"/>
  <c r="C54" i="27" s="1"/>
  <c r="C55" i="27" s="1"/>
  <c r="A287" i="27"/>
  <c r="I444" i="18"/>
  <c r="J413" i="18" s="1"/>
  <c r="C177" i="27"/>
  <c r="A50" i="27"/>
  <c r="A115" i="27"/>
  <c r="I32" i="22"/>
  <c r="I56" i="18"/>
  <c r="J31" i="18" s="1"/>
  <c r="I237" i="18"/>
  <c r="J217" i="18" s="1"/>
  <c r="I283" i="18"/>
  <c r="J263" i="18" s="1"/>
  <c r="I308" i="18"/>
  <c r="C9" i="27"/>
  <c r="C10" i="27" s="1"/>
  <c r="A11" i="27" s="1"/>
  <c r="A51" i="27"/>
  <c r="A92" i="27"/>
  <c r="C254" i="27"/>
  <c r="A255" i="27" s="1"/>
  <c r="A216" i="27"/>
  <c r="C217" i="27"/>
  <c r="C218" i="27" s="1"/>
  <c r="A217" i="27"/>
  <c r="A168" i="27"/>
  <c r="A197" i="27"/>
  <c r="A187" i="27"/>
  <c r="N56" i="27"/>
  <c r="M245" i="27"/>
  <c r="N245" i="27" s="1"/>
  <c r="I42" i="22"/>
  <c r="J40" i="22" s="1"/>
  <c r="I86" i="18"/>
  <c r="J61" i="18" s="1"/>
  <c r="I110" i="18"/>
  <c r="J91" i="18" s="1"/>
  <c r="I344" i="18"/>
  <c r="J313" i="18" s="1"/>
  <c r="I389" i="18"/>
  <c r="J373" i="18" s="1"/>
  <c r="I408" i="18"/>
  <c r="J394" i="18" s="1"/>
  <c r="C60" i="27"/>
  <c r="C61" i="27" s="1"/>
  <c r="U34" i="25"/>
  <c r="J12" i="22"/>
  <c r="I24" i="22"/>
  <c r="J33" i="22"/>
  <c r="C169" i="27"/>
  <c r="A170" i="27" s="1"/>
  <c r="M203" i="27"/>
  <c r="M77" i="27"/>
  <c r="C146" i="27"/>
  <c r="A147" i="27" s="1"/>
  <c r="C236" i="27"/>
  <c r="A237" i="27" s="1"/>
  <c r="C225" i="27"/>
  <c r="C226" i="27" s="1"/>
  <c r="C227" i="27" s="1"/>
  <c r="L87" i="27"/>
  <c r="M83" i="27"/>
  <c r="N83" i="27" s="1"/>
  <c r="N87" i="27" s="1"/>
  <c r="N156" i="27"/>
  <c r="N163" i="27" s="1"/>
  <c r="M163" i="27"/>
  <c r="I212" i="18"/>
  <c r="J171" i="18" s="1"/>
  <c r="C11" i="27"/>
  <c r="C12" i="27" s="1"/>
  <c r="C69" i="27"/>
  <c r="C70" i="27" s="1"/>
  <c r="A69" i="27"/>
  <c r="A156" i="27"/>
  <c r="C156" i="27"/>
  <c r="C247" i="27"/>
  <c r="A248" i="27" s="1"/>
  <c r="A247" i="27"/>
  <c r="N231" i="27"/>
  <c r="I166" i="18"/>
  <c r="J115" i="18" s="1"/>
  <c r="L133" i="27"/>
  <c r="M127" i="27"/>
  <c r="N127" i="27" s="1"/>
  <c r="N133" i="27" s="1"/>
  <c r="A275" i="27"/>
  <c r="C275" i="27"/>
  <c r="I11" i="22"/>
  <c r="J25" i="22"/>
  <c r="L15" i="27"/>
  <c r="A104" i="27"/>
  <c r="N207" i="27"/>
  <c r="N212" i="27" s="1"/>
  <c r="M212" i="27"/>
  <c r="N111" i="27"/>
  <c r="A137" i="27"/>
  <c r="C137" i="27"/>
  <c r="I26" i="18"/>
  <c r="J5" i="18" s="1"/>
  <c r="I19" i="22"/>
  <c r="I258" i="18"/>
  <c r="J242" i="18" s="1"/>
  <c r="J43" i="22"/>
  <c r="M190" i="27"/>
  <c r="N190" i="27" s="1"/>
  <c r="L193" i="27"/>
  <c r="A207" i="27"/>
  <c r="C207" i="27"/>
  <c r="C126" i="27"/>
  <c r="A126" i="27"/>
  <c r="I368" i="18"/>
  <c r="J349" i="18" s="1"/>
  <c r="F305" i="27"/>
  <c r="L36" i="27"/>
  <c r="C29" i="27"/>
  <c r="L56" i="27"/>
  <c r="N65" i="27"/>
  <c r="L99" i="27"/>
  <c r="L111" i="27"/>
  <c r="L203" i="27"/>
  <c r="L77" i="27"/>
  <c r="L231" i="27"/>
  <c r="M15" i="27"/>
  <c r="N8" i="27"/>
  <c r="N15" i="27" s="1"/>
  <c r="C21" i="27"/>
  <c r="A21" i="27"/>
  <c r="M46" i="27"/>
  <c r="N39" i="27"/>
  <c r="N46" i="27" s="1"/>
  <c r="N166" i="27"/>
  <c r="N173" i="27" s="1"/>
  <c r="M173" i="27"/>
  <c r="N187" i="27"/>
  <c r="M193" i="27"/>
  <c r="C93" i="27"/>
  <c r="A93" i="27"/>
  <c r="U27" i="25"/>
  <c r="J288" i="18"/>
  <c r="N19" i="27"/>
  <c r="N25" i="27" s="1"/>
  <c r="M25" i="27"/>
  <c r="N36" i="27"/>
  <c r="C200" i="27"/>
  <c r="A200" i="27"/>
  <c r="M183" i="27"/>
  <c r="M115" i="27"/>
  <c r="L122" i="27"/>
  <c r="M145" i="27"/>
  <c r="L152" i="27"/>
  <c r="L221" i="27"/>
  <c r="M215" i="27"/>
  <c r="L292" i="27"/>
  <c r="M285" i="27"/>
  <c r="M295" i="27"/>
  <c r="L301" i="27"/>
  <c r="C34" i="25"/>
  <c r="C42" i="27"/>
  <c r="L46" i="27"/>
  <c r="N176" i="27"/>
  <c r="N183" i="27" s="1"/>
  <c r="N68" i="27"/>
  <c r="N77" i="27" s="1"/>
  <c r="C82" i="27"/>
  <c r="A82" i="27"/>
  <c r="M99" i="27"/>
  <c r="N90" i="27"/>
  <c r="N99" i="27" s="1"/>
  <c r="J20" i="22"/>
  <c r="I47" i="22"/>
  <c r="A199" i="27"/>
  <c r="L183" i="27"/>
  <c r="N196" i="27"/>
  <c r="N203" i="27" s="1"/>
  <c r="M111" i="27"/>
  <c r="M65" i="27"/>
  <c r="J4" i="22"/>
  <c r="L25" i="27"/>
  <c r="M36" i="27"/>
  <c r="L173" i="27"/>
  <c r="A198" i="27"/>
  <c r="L212" i="27"/>
  <c r="L65" i="27"/>
  <c r="A91" i="27"/>
  <c r="M56" i="27"/>
  <c r="M136" i="27"/>
  <c r="L142" i="27"/>
  <c r="M236" i="27"/>
  <c r="N236" i="27" s="1"/>
  <c r="L242" i="27"/>
  <c r="M253" i="27"/>
  <c r="L261" i="27"/>
  <c r="N265" i="27"/>
  <c r="N271" i="27" s="1"/>
  <c r="M271" i="27"/>
  <c r="L163" i="27"/>
  <c r="N235" i="27"/>
  <c r="N247" i="27"/>
  <c r="M250" i="27"/>
  <c r="L271" i="27"/>
  <c r="M231" i="27"/>
  <c r="C288" i="27"/>
  <c r="A288" i="27"/>
  <c r="M274" i="27"/>
  <c r="L282" i="27"/>
  <c r="C105" i="27" l="1"/>
  <c r="C118" i="27"/>
  <c r="C119" i="27" s="1"/>
  <c r="N242" i="27"/>
  <c r="N250" i="27"/>
  <c r="C255" i="27"/>
  <c r="A256" i="27" s="1"/>
  <c r="A266" i="27"/>
  <c r="C266" i="27"/>
  <c r="C228" i="27"/>
  <c r="C229" i="27" s="1"/>
  <c r="A228" i="27"/>
  <c r="A226" i="27"/>
  <c r="N193" i="27"/>
  <c r="C256" i="27"/>
  <c r="A257" i="27" s="1"/>
  <c r="A218" i="27"/>
  <c r="A12" i="27"/>
  <c r="C248" i="27"/>
  <c r="C249" i="27" s="1"/>
  <c r="A55" i="27"/>
  <c r="C237" i="27"/>
  <c r="C238" i="27" s="1"/>
  <c r="A54" i="27"/>
  <c r="C189" i="27"/>
  <c r="A10" i="27"/>
  <c r="C467" i="18"/>
  <c r="A297" i="27"/>
  <c r="C297" i="27"/>
  <c r="M133" i="27"/>
  <c r="C503" i="18"/>
  <c r="C170" i="27"/>
  <c r="A61" i="27"/>
  <c r="C147" i="27"/>
  <c r="C148" i="27" s="1"/>
  <c r="A178" i="27"/>
  <c r="C178" i="27"/>
  <c r="M242" i="27"/>
  <c r="A30" i="27"/>
  <c r="C30" i="27"/>
  <c r="A71" i="27"/>
  <c r="C71" i="27"/>
  <c r="A119" i="27"/>
  <c r="C127" i="27"/>
  <c r="A127" i="27"/>
  <c r="A276" i="27"/>
  <c r="C276" i="27"/>
  <c r="A157" i="27"/>
  <c r="C157" i="27"/>
  <c r="A230" i="27"/>
  <c r="C230" i="27"/>
  <c r="M87" i="27"/>
  <c r="A106" i="27"/>
  <c r="C106" i="27"/>
  <c r="A70" i="27"/>
  <c r="A227" i="27"/>
  <c r="C208" i="27"/>
  <c r="A208" i="27"/>
  <c r="C138" i="27"/>
  <c r="A138" i="27"/>
  <c r="A190" i="27"/>
  <c r="C190" i="27"/>
  <c r="M152" i="27"/>
  <c r="N145" i="27"/>
  <c r="N152" i="27" s="1"/>
  <c r="A62" i="27"/>
  <c r="C62" i="27"/>
  <c r="C201" i="27"/>
  <c r="A201" i="27"/>
  <c r="M282" i="27"/>
  <c r="N274" i="27"/>
  <c r="N282" i="27" s="1"/>
  <c r="M261" i="27"/>
  <c r="N253" i="27"/>
  <c r="N261" i="27" s="1"/>
  <c r="M142" i="27"/>
  <c r="N136" i="27"/>
  <c r="N142" i="27" s="1"/>
  <c r="A219" i="27"/>
  <c r="C219" i="27"/>
  <c r="C83" i="27"/>
  <c r="A83" i="27"/>
  <c r="N215" i="27"/>
  <c r="N221" i="27" s="1"/>
  <c r="M221" i="27"/>
  <c r="C22" i="27"/>
  <c r="A22" i="27"/>
  <c r="A289" i="27"/>
  <c r="C289" i="27"/>
  <c r="F306" i="27"/>
  <c r="N295" i="27"/>
  <c r="N301" i="27" s="1"/>
  <c r="M301" i="27"/>
  <c r="N115" i="27"/>
  <c r="N122" i="27" s="1"/>
  <c r="M122" i="27"/>
  <c r="C94" i="27"/>
  <c r="A94" i="27"/>
  <c r="C51" i="22"/>
  <c r="A43" i="27"/>
  <c r="C43" i="27"/>
  <c r="N285" i="27"/>
  <c r="N292" i="27" s="1"/>
  <c r="M292" i="27"/>
  <c r="A13" i="27"/>
  <c r="C13" i="27"/>
  <c r="C257" i="27" l="1"/>
  <c r="C267" i="27"/>
  <c r="A267" i="27"/>
  <c r="A229" i="27"/>
  <c r="A238" i="27"/>
  <c r="A249" i="27"/>
  <c r="A148" i="27"/>
  <c r="A298" i="27"/>
  <c r="C298" i="27"/>
  <c r="C179" i="27"/>
  <c r="A179" i="27"/>
  <c r="A171" i="27"/>
  <c r="C171" i="27"/>
  <c r="C139" i="27"/>
  <c r="A139" i="27"/>
  <c r="A128" i="27"/>
  <c r="C128" i="27"/>
  <c r="C149" i="27"/>
  <c r="A149" i="27"/>
  <c r="C277" i="27"/>
  <c r="A277" i="27"/>
  <c r="A31" i="27"/>
  <c r="C31" i="27"/>
  <c r="C158" i="27"/>
  <c r="A158" i="27"/>
  <c r="A72" i="27"/>
  <c r="C72" i="27"/>
  <c r="A209" i="27"/>
  <c r="C209" i="27"/>
  <c r="A107" i="27"/>
  <c r="C107" i="27"/>
  <c r="A120" i="27"/>
  <c r="C120" i="27"/>
  <c r="C14" i="27"/>
  <c r="A14" i="27"/>
  <c r="A95" i="27"/>
  <c r="C95" i="27"/>
  <c r="C63" i="27"/>
  <c r="A63" i="27"/>
  <c r="A191" i="27"/>
  <c r="C191" i="27"/>
  <c r="C239" i="27"/>
  <c r="A239" i="27"/>
  <c r="A84" i="27"/>
  <c r="C84" i="27"/>
  <c r="C44" i="27"/>
  <c r="A44" i="27"/>
  <c r="C290" i="27"/>
  <c r="A290" i="27"/>
  <c r="C220" i="27"/>
  <c r="A220" i="27"/>
  <c r="A23" i="27"/>
  <c r="C23" i="27"/>
  <c r="A258" i="27"/>
  <c r="C258" i="27"/>
  <c r="C202" i="27"/>
  <c r="A202" i="27"/>
  <c r="F307" i="27"/>
  <c r="F308" i="27" s="1"/>
  <c r="A268" i="27" l="1"/>
  <c r="C268" i="27"/>
  <c r="C299" i="27"/>
  <c r="A299" i="27"/>
  <c r="A172" i="27"/>
  <c r="C172" i="27"/>
  <c r="C180" i="27"/>
  <c r="A180" i="27"/>
  <c r="C121" i="27"/>
  <c r="A121" i="27"/>
  <c r="A210" i="27"/>
  <c r="C210" i="27"/>
  <c r="C129" i="27"/>
  <c r="A129" i="27"/>
  <c r="C159" i="27"/>
  <c r="A159" i="27"/>
  <c r="C278" i="27"/>
  <c r="A278" i="27"/>
  <c r="C108" i="27"/>
  <c r="A108" i="27"/>
  <c r="C73" i="27"/>
  <c r="A73" i="27"/>
  <c r="A32" i="27"/>
  <c r="C32" i="27"/>
  <c r="C150" i="27"/>
  <c r="A150" i="27"/>
  <c r="C140" i="27"/>
  <c r="A140" i="27"/>
  <c r="C24" i="27"/>
  <c r="A24" i="27"/>
  <c r="A85" i="27"/>
  <c r="C85" i="27"/>
  <c r="A192" i="27"/>
  <c r="C192" i="27"/>
  <c r="C96" i="27"/>
  <c r="A96" i="27"/>
  <c r="A45" i="27"/>
  <c r="C45" i="27"/>
  <c r="A259" i="27"/>
  <c r="C259" i="27"/>
  <c r="C291" i="27"/>
  <c r="A291" i="27"/>
  <c r="C240" i="27"/>
  <c r="A240" i="27"/>
  <c r="A64" i="27"/>
  <c r="C64" i="27"/>
  <c r="C269" i="27" l="1"/>
  <c r="A269" i="27"/>
  <c r="A300" i="27"/>
  <c r="C300" i="27"/>
  <c r="C181" i="27"/>
  <c r="A181" i="27"/>
  <c r="C33" i="27"/>
  <c r="A33" i="27"/>
  <c r="C211" i="27"/>
  <c r="A211" i="27"/>
  <c r="A141" i="27"/>
  <c r="C141" i="27"/>
  <c r="A109" i="27"/>
  <c r="C109" i="27"/>
  <c r="A160" i="27"/>
  <c r="C160" i="27"/>
  <c r="C151" i="27"/>
  <c r="A151" i="27"/>
  <c r="A74" i="27"/>
  <c r="C74" i="27"/>
  <c r="C279" i="27"/>
  <c r="A279" i="27"/>
  <c r="C130" i="27"/>
  <c r="A130" i="27"/>
  <c r="C86" i="27"/>
  <c r="A86" i="27"/>
  <c r="C97" i="27"/>
  <c r="A97" i="27"/>
  <c r="C241" i="27"/>
  <c r="A241" i="27"/>
  <c r="A260" i="27"/>
  <c r="C260" i="27"/>
  <c r="A270" i="27" l="1"/>
  <c r="C270" i="27"/>
  <c r="A182" i="27"/>
  <c r="C182" i="27"/>
  <c r="C110" i="27"/>
  <c r="A110" i="27"/>
  <c r="A280" i="27"/>
  <c r="C280" i="27"/>
  <c r="A75" i="27"/>
  <c r="C75" i="27"/>
  <c r="A161" i="27"/>
  <c r="C161" i="27"/>
  <c r="A131" i="27"/>
  <c r="C131" i="27"/>
  <c r="C34" i="27"/>
  <c r="A34" i="27"/>
  <c r="A98" i="27"/>
  <c r="C98" i="27"/>
  <c r="A162" i="27" l="1"/>
  <c r="C162" i="27"/>
  <c r="A35" i="27"/>
  <c r="C35" i="27"/>
  <c r="C132" i="27"/>
  <c r="A132" i="27"/>
  <c r="C281" i="27"/>
  <c r="A281" i="27"/>
  <c r="A76" i="27"/>
  <c r="C76" i="27"/>
</calcChain>
</file>

<file path=xl/sharedStrings.xml><?xml version="1.0" encoding="utf-8"?>
<sst xmlns="http://schemas.openxmlformats.org/spreadsheetml/2006/main" count="3900" uniqueCount="484">
  <si>
    <t>TOTAL QUANTITY</t>
  </si>
  <si>
    <t>TOTAL</t>
  </si>
  <si>
    <t>COLOUR</t>
  </si>
  <si>
    <t>COLOR</t>
  </si>
  <si>
    <t>HERA&amp;LONDON</t>
  </si>
  <si>
    <t>71-75 SHELTON STREET</t>
  </si>
  <si>
    <t xml:space="preserve">COVENT GARDEN    </t>
  </si>
  <si>
    <t>WC2H 9JQ   LONDON UK</t>
  </si>
  <si>
    <t>Tel1: 0044 07429375966</t>
  </si>
  <si>
    <t>BOX</t>
  </si>
  <si>
    <t>ARTIKEL</t>
  </si>
  <si>
    <t>HERA LONDON</t>
  </si>
  <si>
    <t>XS</t>
  </si>
  <si>
    <t>S</t>
  </si>
  <si>
    <t>M</t>
  </si>
  <si>
    <t>L</t>
  </si>
  <si>
    <t>XL</t>
  </si>
  <si>
    <t>BOX TOTAL</t>
  </si>
  <si>
    <t>1</t>
  </si>
  <si>
    <t>2</t>
  </si>
  <si>
    <t>3</t>
  </si>
  <si>
    <t>4</t>
  </si>
  <si>
    <t>5</t>
  </si>
  <si>
    <t>6</t>
  </si>
  <si>
    <t>7</t>
  </si>
  <si>
    <t>8</t>
  </si>
  <si>
    <t>WHITE</t>
  </si>
  <si>
    <t>WHITE/BLACK</t>
  </si>
  <si>
    <t>TOTAL BOX QUANTITY</t>
  </si>
  <si>
    <t>CARTONS</t>
  </si>
  <si>
    <t>PCS</t>
  </si>
  <si>
    <t xml:space="preserve">BOXES SIZE </t>
  </si>
  <si>
    <t>TOTAL NET WEIGHT</t>
  </si>
  <si>
    <t>KG</t>
  </si>
  <si>
    <t>TOTAL GROSS WEIGHT</t>
  </si>
  <si>
    <t>T-SHIRT-18 FW18054</t>
  </si>
  <si>
    <t>4-5</t>
  </si>
  <si>
    <t>T-SHIRT-2 SS18002</t>
  </si>
  <si>
    <t>T-SHIRT-1 FW18001</t>
  </si>
  <si>
    <t>GREY MELANGE/BLACK</t>
  </si>
  <si>
    <t>T-SHIRT-3 FW18003</t>
  </si>
  <si>
    <t>NEON/BLACK</t>
  </si>
  <si>
    <t>T-SHIRT-6 FW18005</t>
  </si>
  <si>
    <t>GREY MELANGE</t>
  </si>
  <si>
    <t>T-SHIRT-1 FW18006</t>
  </si>
  <si>
    <t>GREY/BLACK</t>
  </si>
  <si>
    <t xml:space="preserve">COVENT GARDEN </t>
  </si>
  <si>
    <t>BLACK/WHITE</t>
  </si>
  <si>
    <t>60*40*40</t>
  </si>
  <si>
    <t>NET KG</t>
  </si>
  <si>
    <t>9</t>
  </si>
  <si>
    <t>10</t>
  </si>
  <si>
    <t>11</t>
  </si>
  <si>
    <t>12</t>
  </si>
  <si>
    <t>13</t>
  </si>
  <si>
    <t>14</t>
  </si>
  <si>
    <t>15</t>
  </si>
  <si>
    <t>HODDIE-1  FW18018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</si>
  <si>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</si>
  <si>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</si>
  <si>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</si>
  <si>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</si>
  <si>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</si>
  <si>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</si>
  <si>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</si>
  <si>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</si>
  <si>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</si>
  <si>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</si>
  <si>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HODDIE-3  FW18020</t>
  </si>
  <si>
    <t>HODDIE-6  FW18033</t>
  </si>
  <si>
    <t>HODDIE-4  FW18055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</si>
  <si>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</si>
  <si>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</si>
  <si>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</si>
  <si>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</si>
  <si>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</si>
  <si>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</si>
  <si>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</si>
  <si>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</si>
  <si>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</si>
  <si>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</si>
  <si>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</si>
  <si>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</si>
  <si>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</si>
  <si>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</si>
  <si>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</si>
  <si>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</si>
  <si>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</si>
  <si>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</si>
  <si>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</si>
  <si>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</si>
  <si>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</si>
  <si>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</si>
  <si>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</si>
  <si>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</si>
  <si>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</si>
  <si>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</si>
  <si>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BLACK/RED3</t>
  </si>
  <si>
    <t>HOODIE-4  FW18033</t>
  </si>
  <si>
    <t>HOODIE-3  FW18020</t>
  </si>
  <si>
    <t>BLACK/SKY BLUE</t>
  </si>
  <si>
    <t>HOODIE-2  FW18019</t>
  </si>
  <si>
    <t>HOODIE-4  FW18055</t>
  </si>
  <si>
    <t>BLACK/RED</t>
  </si>
  <si>
    <t>BLACK/RED 2</t>
  </si>
  <si>
    <t>NON RIPPED-HERA004</t>
  </si>
  <si>
    <t>DARK BLUE</t>
  </si>
  <si>
    <t>28S</t>
  </si>
  <si>
    <t>30S</t>
  </si>
  <si>
    <t>32S</t>
  </si>
  <si>
    <t>34S</t>
  </si>
  <si>
    <t>36S</t>
  </si>
  <si>
    <t>34R</t>
  </si>
  <si>
    <t>BURGUNDY/WHITE</t>
  </si>
  <si>
    <t>STONE</t>
  </si>
  <si>
    <t>HOODIE-1  FW18018</t>
  </si>
  <si>
    <t>TEAL</t>
  </si>
  <si>
    <t>BOX NO</t>
  </si>
  <si>
    <t>TOTAL PCS</t>
  </si>
  <si>
    <t>RIP AND REPAIR SKINNY JEAN</t>
  </si>
  <si>
    <t>MID BLUE</t>
  </si>
  <si>
    <t>28R</t>
  </si>
  <si>
    <t>30R</t>
  </si>
  <si>
    <t>32R</t>
  </si>
  <si>
    <t>36R</t>
  </si>
  <si>
    <t>28L</t>
  </si>
  <si>
    <t>30L</t>
  </si>
  <si>
    <t>32L</t>
  </si>
  <si>
    <t>34L</t>
  </si>
  <si>
    <t>36L</t>
  </si>
  <si>
    <t>PACKING LİST</t>
  </si>
  <si>
    <t>CARTON NO</t>
  </si>
  <si>
    <t>NO OF CTNS</t>
  </si>
  <si>
    <t>BRUT KG</t>
  </si>
  <si>
    <t>DIMENSION</t>
  </si>
  <si>
    <t>-</t>
  </si>
  <si>
    <t>ARTICLE</t>
  </si>
  <si>
    <t>CRTS</t>
  </si>
  <si>
    <t>STONE/BLACK</t>
  </si>
  <si>
    <t>HODDIE-9  FW18057</t>
  </si>
  <si>
    <t>WHITE/RED3</t>
  </si>
  <si>
    <t>JUMPER-6 FW18060</t>
  </si>
  <si>
    <t>BLACK/RED-WHITE</t>
  </si>
  <si>
    <t>JUMPER-3 FW18023</t>
  </si>
  <si>
    <t>JUMPER-1 FW18022</t>
  </si>
  <si>
    <t>JUMPER-2 FW18058</t>
  </si>
  <si>
    <t>JUMPER-9 FW18061</t>
  </si>
  <si>
    <t>JUMPER FW18023</t>
  </si>
  <si>
    <t>JUMPER FW18060</t>
  </si>
  <si>
    <t>JUMPER FW18058</t>
  </si>
  <si>
    <t>JUMPER FW18061</t>
  </si>
  <si>
    <t>PRODUCT DESCRIPTION</t>
  </si>
  <si>
    <t>PRODUCT CODE</t>
  </si>
  <si>
    <t>BLACK</t>
  </si>
  <si>
    <t>PRODUCT COLOUR</t>
  </si>
  <si>
    <t>PRINT COLOUR</t>
  </si>
  <si>
    <t>QUANTITY</t>
  </si>
  <si>
    <t>SKU</t>
  </si>
  <si>
    <t>HERA299</t>
  </si>
  <si>
    <t>HERA326</t>
  </si>
  <si>
    <t>HERA327</t>
  </si>
  <si>
    <t>HERA328</t>
  </si>
  <si>
    <t>HERA354</t>
  </si>
  <si>
    <t>HERA305</t>
  </si>
  <si>
    <t>HERA337</t>
  </si>
  <si>
    <t>HERA338</t>
  </si>
  <si>
    <t>HERA303</t>
  </si>
  <si>
    <t>HERA332</t>
  </si>
  <si>
    <t>HERA333</t>
  </si>
  <si>
    <t>CORE HOODIE - LARGE LOGO</t>
  </si>
  <si>
    <t>CORE HOODIE - CENTRAL LOGO</t>
  </si>
  <si>
    <t>CORE HOODIE - BOX LOGO</t>
  </si>
  <si>
    <t>CORE HOODIE - SMALL LEFT LOGO</t>
  </si>
  <si>
    <t>CORE HOODIE - CENTRAL BACK LOGO</t>
  </si>
  <si>
    <t>CORE LOGO SWEATPANT</t>
  </si>
  <si>
    <t>LARGE LOGO SWEATPANT</t>
  </si>
  <si>
    <t>BOX LOGO SWEATPANT</t>
  </si>
  <si>
    <t>CORE SWEATSHIRT - LARGE LOGO</t>
  </si>
  <si>
    <t>CORE SWEATSHIRT - BOX LOGO</t>
  </si>
  <si>
    <t>white</t>
  </si>
  <si>
    <t>GREYMARL</t>
  </si>
  <si>
    <t>black</t>
  </si>
  <si>
    <t>VINTAGE BLACK</t>
  </si>
  <si>
    <t>black/white</t>
  </si>
  <si>
    <t>red/white</t>
  </si>
  <si>
    <t>HERA350</t>
    <phoneticPr fontId="29" type="noConversion"/>
  </si>
  <si>
    <t>CORE HOODIE - BASIC</t>
    <phoneticPr fontId="29" type="noConversion"/>
  </si>
  <si>
    <t>N/A</t>
    <phoneticPr fontId="29" type="noConversion"/>
  </si>
  <si>
    <t>BLK-CHDY/10-XS</t>
    <phoneticPr fontId="29" type="noConversion"/>
  </si>
  <si>
    <t>BLK-CHDY/10-S</t>
    <phoneticPr fontId="29" type="noConversion"/>
  </si>
  <si>
    <t>BLK-CHDY/10-M</t>
    <phoneticPr fontId="29" type="noConversion"/>
  </si>
  <si>
    <t>BLK-CHDY/10-L</t>
    <phoneticPr fontId="29" type="noConversion"/>
  </si>
  <si>
    <t>BLK-CHDY/10-XL</t>
    <phoneticPr fontId="29" type="noConversion"/>
  </si>
  <si>
    <t>VBLK-CHDY/10-XS</t>
    <phoneticPr fontId="29" type="noConversion"/>
  </si>
  <si>
    <t>VBLK-CHDY/10-S</t>
    <phoneticPr fontId="29" type="noConversion"/>
  </si>
  <si>
    <t>VBLK-CHDY/10-M</t>
    <phoneticPr fontId="29" type="noConversion"/>
  </si>
  <si>
    <t>VBLK-CHDY/10-L</t>
    <phoneticPr fontId="29" type="noConversion"/>
  </si>
  <si>
    <t>VBLK-CHDY/10-XL</t>
    <phoneticPr fontId="29" type="noConversion"/>
  </si>
  <si>
    <t>GRY-CHDY/10-XS</t>
    <phoneticPr fontId="29" type="noConversion"/>
  </si>
  <si>
    <t>GRY-CHDY/10-S</t>
    <phoneticPr fontId="29" type="noConversion"/>
  </si>
  <si>
    <t>GRY-CHDY/10-M</t>
    <phoneticPr fontId="29" type="noConversion"/>
  </si>
  <si>
    <t>GRY-CHDY/10-L</t>
    <phoneticPr fontId="29" type="noConversion"/>
  </si>
  <si>
    <t>GRY-CHDY/10-XL</t>
    <phoneticPr fontId="29" type="noConversion"/>
  </si>
  <si>
    <t>HERA351</t>
    <phoneticPr fontId="29" type="noConversion"/>
  </si>
  <si>
    <t>CORE SWEATPANT - BASIC</t>
  </si>
  <si>
    <t>BLK-CSPNT/10-XS</t>
    <phoneticPr fontId="29" type="noConversion"/>
  </si>
  <si>
    <t>BLK-CSPNT/10-S</t>
    <phoneticPr fontId="29" type="noConversion"/>
  </si>
  <si>
    <t>BLK-CSPNT/10-M</t>
    <phoneticPr fontId="29" type="noConversion"/>
  </si>
  <si>
    <t>BLK-CSPNT/10-L</t>
    <phoneticPr fontId="29" type="noConversion"/>
  </si>
  <si>
    <t>BLK-CSPNT/10-XL</t>
    <phoneticPr fontId="29" type="noConversion"/>
  </si>
  <si>
    <t>GRY-CSPNT/10-XS</t>
    <phoneticPr fontId="29" type="noConversion"/>
  </si>
  <si>
    <t>GRY-CSPNT/10-S</t>
    <phoneticPr fontId="29" type="noConversion"/>
  </si>
  <si>
    <t>GRY-CSPNT/10-M</t>
    <phoneticPr fontId="29" type="noConversion"/>
  </si>
  <si>
    <t>GRY-CSPNT/10-L</t>
    <phoneticPr fontId="29" type="noConversion"/>
  </si>
  <si>
    <t>GRY-CSPNT/10-XL</t>
    <phoneticPr fontId="29" type="noConversion"/>
  </si>
  <si>
    <t>VBLK-CSPNT/10-XS</t>
    <phoneticPr fontId="29" type="noConversion"/>
  </si>
  <si>
    <t>VBLK-CSPNT/10-S</t>
    <phoneticPr fontId="29" type="noConversion"/>
  </si>
  <si>
    <t>VBLK-CSPNT/10-M</t>
    <phoneticPr fontId="29" type="noConversion"/>
  </si>
  <si>
    <t>VBLK-CSPNT/10-L</t>
    <phoneticPr fontId="29" type="noConversion"/>
  </si>
  <si>
    <t>VBLK-CSPNT/10-XL</t>
    <phoneticPr fontId="29" type="noConversion"/>
  </si>
  <si>
    <t>HERA352</t>
    <phoneticPr fontId="29" type="noConversion"/>
  </si>
  <si>
    <t>CORE SWEATSHIRT - BASIC</t>
    <phoneticPr fontId="29" type="noConversion"/>
  </si>
  <si>
    <t>BLK-CSWT/10-XS</t>
    <phoneticPr fontId="29" type="noConversion"/>
  </si>
  <si>
    <t>BLK-CSWT/10-S</t>
    <phoneticPr fontId="29" type="noConversion"/>
  </si>
  <si>
    <t>BLK-CSWT/10-M</t>
    <phoneticPr fontId="29" type="noConversion"/>
  </si>
  <si>
    <t>BLK-CSWT/10-L</t>
    <phoneticPr fontId="29" type="noConversion"/>
  </si>
  <si>
    <t>BLK-CSWT/10-XL</t>
    <phoneticPr fontId="29" type="noConversion"/>
  </si>
  <si>
    <t>VBLK-CSWT/10-XS</t>
    <phoneticPr fontId="29" type="noConversion"/>
  </si>
  <si>
    <t>VBLK-CSWT/10-S</t>
    <phoneticPr fontId="29" type="noConversion"/>
  </si>
  <si>
    <t>VBLK-CSWT/10-M</t>
    <phoneticPr fontId="29" type="noConversion"/>
  </si>
  <si>
    <t>VBLK-CSWT/10-L</t>
    <phoneticPr fontId="29" type="noConversion"/>
  </si>
  <si>
    <t>VBLK-CSWT/10-XL</t>
    <phoneticPr fontId="29" type="noConversion"/>
  </si>
  <si>
    <t>GRY-CSWT/10-XS</t>
    <phoneticPr fontId="29" type="noConversion"/>
  </si>
  <si>
    <t>GRY-CSWT/10-S</t>
    <phoneticPr fontId="29" type="noConversion"/>
  </si>
  <si>
    <t>GRY-CSWT/10-M</t>
    <phoneticPr fontId="29" type="noConversion"/>
  </si>
  <si>
    <t>GRY-CSWT/10-L</t>
    <phoneticPr fontId="29" type="noConversion"/>
  </si>
  <si>
    <t>GRY-CSWT/10-XL</t>
    <phoneticPr fontId="29" type="noConversion"/>
  </si>
  <si>
    <t>GRY-CHDY/1-XS</t>
  </si>
  <si>
    <t>GRY-CHDY/1-S</t>
  </si>
  <si>
    <t>GRY-CHDY/1-M</t>
  </si>
  <si>
    <t>GRY-CHDY/1-L</t>
  </si>
  <si>
    <t>GRY-CHDY/1-XL</t>
  </si>
  <si>
    <t>WHITE</t>
    <phoneticPr fontId="29" type="noConversion"/>
  </si>
  <si>
    <t>white</t>
    <phoneticPr fontId="29" type="noConversion"/>
  </si>
  <si>
    <t>BLK-CHDY/4-XS</t>
  </si>
  <si>
    <t>BLK-CHDY/4-S</t>
  </si>
  <si>
    <t>BLK-CHDY/4-M</t>
  </si>
  <si>
    <t>BLK-CHDY/4-L</t>
  </si>
  <si>
    <t>BLK-CHDY/4-XL</t>
  </si>
  <si>
    <t>BLK-CHDY/5-XS</t>
  </si>
  <si>
    <t>BLK-CHDY/5-S</t>
  </si>
  <si>
    <t>BLK-CHDY/5-M</t>
  </si>
  <si>
    <t>BLK-CHDY/5-L</t>
  </si>
  <si>
    <t>BLK-CHDY/5-XL</t>
  </si>
  <si>
    <t>BLK-CHDY/9-XS</t>
  </si>
  <si>
    <t>BLK-CHDY/9-S</t>
  </si>
  <si>
    <t>BLK-CHDY/9-M</t>
  </si>
  <si>
    <t>BLK-CHDY/9-L</t>
  </si>
  <si>
    <t>BLK-CHDY/9-XL</t>
  </si>
  <si>
    <t>GRY-CHDY/9-XS</t>
  </si>
  <si>
    <t>GRY-CHDY/9-S</t>
  </si>
  <si>
    <t>GRY-CHDY/9-M</t>
  </si>
  <si>
    <t>GRY-CHDY/9-L</t>
  </si>
  <si>
    <t>GRY-CHDY/9-XL</t>
  </si>
  <si>
    <t>BLK/TNL-CHDY/9-XS</t>
  </si>
  <si>
    <t>BLK/TNL-CHDY/9-S</t>
  </si>
  <si>
    <t>BLK/TNL-CHDY/9-M</t>
  </si>
  <si>
    <t>BLK/TNL-CHDY/9-L</t>
  </si>
  <si>
    <t>BLK/TNL-CHDY/9-XL</t>
  </si>
  <si>
    <t>GRY/WHT-CHDY/9-XS</t>
  </si>
  <si>
    <t>GRY/WHT-CHDY/9-S</t>
  </si>
  <si>
    <t>GRY/WHT-CHDY/9-M</t>
  </si>
  <si>
    <t>GRY/WHT-CHDY/9-L</t>
  </si>
  <si>
    <t>GRY/WHT-CHDY/9-XL</t>
  </si>
  <si>
    <t>VBLK/TNL-CHDY/9-XS</t>
  </si>
  <si>
    <t>VBLK/TNL-CHDY/9-S</t>
  </si>
  <si>
    <t>VBLK/TNL-CHDY/9-M</t>
  </si>
  <si>
    <t>VBLK/TNL-CHDY/9-L</t>
  </si>
  <si>
    <t>VBLK/TNL-CHDY/9-XL</t>
  </si>
  <si>
    <t>BLK/TNL-CSPNT/2-XS</t>
  </si>
  <si>
    <t>BLK/TNL-CSPNT/2-S</t>
  </si>
  <si>
    <t>BLK/TNL-CSPNT/2-M</t>
  </si>
  <si>
    <t>BLK/TNL-CSPNT/2-L</t>
  </si>
  <si>
    <t>BLK/TNL-CSPNT/2-XL</t>
  </si>
  <si>
    <t>BLK-CSWT/1-XS</t>
  </si>
  <si>
    <t>BLK-CSWT/1-S</t>
  </si>
  <si>
    <t>BLK-CSWT/1-M</t>
  </si>
  <si>
    <t>BLK-CSWT/1-L</t>
  </si>
  <si>
    <t>BLK-CSWT/1-XL</t>
  </si>
  <si>
    <t>BLK/TNL-CSWT/1-XS</t>
  </si>
  <si>
    <t>BLK/TNL-CSWT/1-S</t>
  </si>
  <si>
    <t>BLK/TNL-CSWT/1-M</t>
  </si>
  <si>
    <t>BLK/TNL-CSWT/1-L</t>
  </si>
  <si>
    <t>BLK/TNL-CSWT/1-XL</t>
  </si>
  <si>
    <t>VBLK/TNL-CSWT/1-XS</t>
  </si>
  <si>
    <t>VBLK/TNL-CSWT/1-S</t>
  </si>
  <si>
    <t>VBLK/TNL-CSWT/1-M</t>
  </si>
  <si>
    <t>VBLK/TNL-CSWT/1-L</t>
  </si>
  <si>
    <t>VBLK/TNL-CSWT/1-XL</t>
  </si>
  <si>
    <t>BLK/WHT-CSWT/4-XS</t>
  </si>
  <si>
    <t>BLK/WHT-CSWT/4-S</t>
  </si>
  <si>
    <t>BLK/WHT-CSWT/4-M</t>
  </si>
  <si>
    <t>BLK/WHT-CSWT/4-L</t>
  </si>
  <si>
    <t>BLK/WHT-CSWT/4-XL</t>
  </si>
  <si>
    <t>BLK/RED-CSWT/4-XS</t>
  </si>
  <si>
    <t>BLK/RED-CSWT/4-S</t>
  </si>
  <si>
    <t>BLK/RED-CSWT/4-M</t>
  </si>
  <si>
    <t>BLK/RED-CSWT/4-L</t>
  </si>
  <si>
    <t>BLK/RED-CSWT/4-XL</t>
  </si>
  <si>
    <t>VBLK/TNL-CSWT/4-XS</t>
  </si>
  <si>
    <t>VBLK/TNL-CSWT/4-S</t>
  </si>
  <si>
    <t>VBLK/TNL-CSWT/4-M</t>
  </si>
  <si>
    <t>VBLK/TNL-CSWT/4-L</t>
  </si>
  <si>
    <t>VBLK/TNL-CSWT/4-XL</t>
  </si>
  <si>
    <t xml:space="preserve">CORE SWEATSHIRT - CLASSIC SIDE LOGO </t>
  </si>
  <si>
    <t>red/white</t>
    <phoneticPr fontId="29" type="noConversion"/>
  </si>
  <si>
    <t>BLK-CSWT/5-XS</t>
  </si>
  <si>
    <t>BLK-CSWT/5-S</t>
  </si>
  <si>
    <t>BLK-CSWT/5-M</t>
  </si>
  <si>
    <t>BLK-CSWT/5-L</t>
  </si>
  <si>
    <t>BLK-CSWT/5-XL</t>
  </si>
  <si>
    <t>VBLK/TNL-CSWT/5-XS</t>
  </si>
  <si>
    <t>VBLK/TNL-CSWT/5-S</t>
  </si>
  <si>
    <t>VBLK/TNL-CSWT/5-M</t>
  </si>
  <si>
    <t>VBLK/TNL-CSWT/5-L</t>
  </si>
  <si>
    <t>VBLK/TNL-CSWT/5-XL</t>
  </si>
  <si>
    <t>HERA322</t>
    <phoneticPr fontId="29" type="noConversion"/>
  </si>
  <si>
    <t>PUFFER</t>
    <phoneticPr fontId="29" type="noConversion"/>
  </si>
  <si>
    <t>BLACK</t>
    <phoneticPr fontId="29" type="noConversion"/>
  </si>
  <si>
    <t>GREY</t>
    <phoneticPr fontId="29" type="noConversion"/>
  </si>
  <si>
    <t>BLK-PUFF-XS</t>
    <phoneticPr fontId="29" type="noConversion"/>
  </si>
  <si>
    <t>BLK-PUFF-S</t>
    <phoneticPr fontId="29" type="noConversion"/>
  </si>
  <si>
    <t>BLK-PUFF-M</t>
    <phoneticPr fontId="29" type="noConversion"/>
  </si>
  <si>
    <t>BLK-PUFF-L</t>
    <phoneticPr fontId="29" type="noConversion"/>
  </si>
  <si>
    <t>BLK-PUFF-XL</t>
    <phoneticPr fontId="29" type="noConversion"/>
  </si>
  <si>
    <t>GRY-PUFF-XS</t>
    <phoneticPr fontId="29" type="noConversion"/>
  </si>
  <si>
    <t>GRY-PUFF-S</t>
    <phoneticPr fontId="29" type="noConversion"/>
  </si>
  <si>
    <t>GRY-PUFF-M</t>
    <phoneticPr fontId="29" type="noConversion"/>
  </si>
  <si>
    <t>GRY-PUFF-L</t>
    <phoneticPr fontId="29" type="noConversion"/>
  </si>
  <si>
    <t>GRY-PUFF-XL</t>
    <phoneticPr fontId="29" type="noConversion"/>
  </si>
  <si>
    <t>WEBSITE LINK</t>
  </si>
  <si>
    <t>https://heraclothing.com/collections/clearance/products/signature-hoodie-oversized-logo-black?variant=</t>
  </si>
  <si>
    <t>BLK-CHDY/1-XS</t>
  </si>
  <si>
    <t>BLK-CHDY/1-S</t>
  </si>
  <si>
    <t>BLK-CHDY/1-M</t>
  </si>
  <si>
    <t>BLK-CHDY/1-L</t>
  </si>
  <si>
    <t>BLK-CHDY/1-XL</t>
  </si>
  <si>
    <t>https://heraclothing.com/collections/mens-hoodies/products/signature-hoodie-oversized-logo-double-black?variant=</t>
  </si>
  <si>
    <t>BLK/TNL-CHDY/1-XS</t>
  </si>
  <si>
    <t>BLK/TNL-CHDY/1-S</t>
  </si>
  <si>
    <t>BLK/TNL-CHDY/1-M</t>
  </si>
  <si>
    <t>BLK/TNL-CHDY/1-L</t>
  </si>
  <si>
    <t>BLK/TNL-CHDY/1-XL</t>
  </si>
  <si>
    <t>GRY/WHT-CHDY/1-XS</t>
  </si>
  <si>
    <t>GRY/WHT-CHDY/1-S</t>
  </si>
  <si>
    <t>GRY/WHT-CHDY/1-M</t>
  </si>
  <si>
    <t>GRY/WHT-CHDY/1-L</t>
  </si>
  <si>
    <t>GRY/WHT-CHDY/1-XL</t>
  </si>
  <si>
    <t>https://heraclothing.com/collections/clearance/products/signature-hoodie-oversized-logo-grey?variant=</t>
  </si>
  <si>
    <t>VBLK/TNL-CHDY/1-XS</t>
  </si>
  <si>
    <t>VBLK/TNL-CHDY/1-S</t>
  </si>
  <si>
    <t>VBLK/TNL-CHDY/1-M</t>
  </si>
  <si>
    <t>VBLK/TNL-CHDY/1-L</t>
  </si>
  <si>
    <t>VBLK/TNL-CHDY/1-XL</t>
  </si>
  <si>
    <t>https://heraclothing.com/collections/clearance/products/signature-hoodie-oversized-logo-vintage?variant=</t>
  </si>
  <si>
    <t>BLK-CHDY/3-XS</t>
  </si>
  <si>
    <t>BLK-CHDY/3-S</t>
  </si>
  <si>
    <t>BLK-CHDY/3-M</t>
  </si>
  <si>
    <t>BLK-CHDY/3-L</t>
  </si>
  <si>
    <t>BLK-CHDY/3-XL</t>
  </si>
  <si>
    <t>https://heraclothing.com/collections/clearance/products/signature-hoodie-classic-central-black?variant=</t>
  </si>
  <si>
    <t>https://heraclothing.com/collections/clearance/products/signature-hoodie-stamp-logo-balck?variant=</t>
  </si>
  <si>
    <t>https://heraclothing.com/collections/clearance/products/signature-hoodie-stamp-logo-grey-black?variant=</t>
  </si>
  <si>
    <t>GRY-CHDY/4-XS</t>
  </si>
  <si>
    <t>GRY-CHDY/4-S</t>
  </si>
  <si>
    <t>GRY-CHDY/4-M</t>
  </si>
  <si>
    <t>GRY-CHDY/4-L</t>
  </si>
  <si>
    <t>GRY-CHDY/4-XL</t>
  </si>
  <si>
    <t>https://heraclothing.com/collections/clearance/products/signature-hoodie-stamp-logo-black-red?variant=</t>
  </si>
  <si>
    <t>BLK/RED-CHDY/4-XS</t>
  </si>
  <si>
    <t>BLK/RED-CHDY/4-S</t>
  </si>
  <si>
    <t>BLK/RED-CHDY/4-M</t>
  </si>
  <si>
    <t>BLK/RED-CHDY/4-L</t>
  </si>
  <si>
    <t>BLK/RED-CHDY/4-XL</t>
  </si>
  <si>
    <t>https://heraclothing.com/collections/clearance/products/signature-hoodie-stamp-logo-grey-red?variant=</t>
  </si>
  <si>
    <t>GRY/RED-CHDY/4-XS</t>
  </si>
  <si>
    <t>GRY/RED-CHDY/4-S</t>
  </si>
  <si>
    <t>GRY/RED-CHDY/4-M</t>
  </si>
  <si>
    <t>GRY/RED-CHDY/4-L</t>
  </si>
  <si>
    <t>GRY/RED-CHDY/4-XL</t>
  </si>
  <si>
    <t>https://heraclothing.com/collections/clearance/products/signature-hoodie-stamp-logo-vintage?variant=</t>
  </si>
  <si>
    <t>VBLK/TNL-CHDY/4-XS</t>
  </si>
  <si>
    <t>VBLK/TNL-CHDY/4-S</t>
  </si>
  <si>
    <t>VBLK/TNL-CHDY/4-M</t>
  </si>
  <si>
    <t>VBLK/TNL-CHDY/4-L</t>
  </si>
  <si>
    <t>VBLK/TNL-CHDY/4-XL</t>
  </si>
  <si>
    <t>https://heraclothing.com/collections/clearance/products/signature-hoodie-classic-side-black?variant=</t>
  </si>
  <si>
    <t>https://heraclothing.com/collections/clearance/products/signature-hoodie-dual-central-logo-vintage?variant=</t>
  </si>
  <si>
    <t>https://heraclothing.com/collections/clearance/products/signature-hoodie-dual-black?variant=</t>
  </si>
  <si>
    <t>https://heraclothing.com/collections/clearance/products/signature-hoodie-dual-grey?variant=</t>
  </si>
  <si>
    <t>https://heraclothing.com/collections/clearance/products/signature-hoodie-dual-central-logo-double-black?variant=</t>
  </si>
  <si>
    <t>https://heraclothing.com/collections/clearance/products/signature-hoodie-dual-central-logo-grey?variant=</t>
  </si>
  <si>
    <t>https://heraclothing.com/collections/clearance/products/signature-sweatpants-classic-logo-black?variant=</t>
  </si>
  <si>
    <t>BLK-CSPNT/1-XS</t>
  </si>
  <si>
    <t>BLK-CSPNT/1-S</t>
  </si>
  <si>
    <t>BLK-CSPNT/1-M</t>
  </si>
  <si>
    <t>BLK-CSPNT/1-L</t>
  </si>
  <si>
    <t>BLK-CSPNT/1-XL</t>
  </si>
  <si>
    <t>https://heraclothing.com/collections/all-bottoms/products/signature-sweatpants-classic-logo-grey?variant=</t>
  </si>
  <si>
    <t>GRY-CSPNT/1-XS</t>
  </si>
  <si>
    <t>GRY-CSPNT/1-S</t>
  </si>
  <si>
    <t>GRY-CSPNT/1-M</t>
  </si>
  <si>
    <t>GRY-CSPNT/1-L</t>
  </si>
  <si>
    <t>GRY-CSPNT/1-XL</t>
  </si>
  <si>
    <t>VBLK/TNL-CSPNT/1-XS</t>
  </si>
  <si>
    <t>VBLK/TNL-CSPNT/1-S</t>
  </si>
  <si>
    <t>VBLK/TNL-CSPNT/1-M</t>
  </si>
  <si>
    <t>VBLK/TNL-CSPNT/1-L</t>
  </si>
  <si>
    <t>VBLK/TNL-CSPNT/1-XL</t>
  </si>
  <si>
    <t>https://heraclothing.com/collections/clearance/products/signature-sweatpants-classic-logo-vintage?variant=</t>
  </si>
  <si>
    <t>https://heraclothing.com/collections/clearance/products/signature-sweatpants-oversized-logo-black?variant=</t>
  </si>
  <si>
    <t>https://heraclothing.com/collections/clearance/products/signature-sweatpants-oversized-logo-double-black?variant=</t>
  </si>
  <si>
    <t>BLK-CSPNT/2-XS</t>
  </si>
  <si>
    <t>BLK-CSPNT/2-S</t>
  </si>
  <si>
    <t>BLK-CSPNT/2-M</t>
  </si>
  <si>
    <t>BLK-CSPNT/2-L</t>
  </si>
  <si>
    <t>BLK-CSPNT/2-XL</t>
  </si>
  <si>
    <t>https://heraclothing.com/collections/clearance/products/signature-sweatpants-oversized-logo-grey?variant=</t>
  </si>
  <si>
    <t>GRY/WHT-CSPNT/2-XS</t>
  </si>
  <si>
    <t>GRY/WHT-CSPNT/2-S</t>
  </si>
  <si>
    <t>GRY/WHT-CSPNT/2-M</t>
  </si>
  <si>
    <t>GRY/WHT-CSPNT/2-L</t>
  </si>
  <si>
    <t>GRY/WHT-CSPNT/2-XL</t>
  </si>
  <si>
    <t>https://heraclothing.com/collections/clearance/products/signature-sweatpants-oversized-logo-vintage?variant=</t>
  </si>
  <si>
    <t>VBLK/TNL-CSPNT/2-XS</t>
  </si>
  <si>
    <t>VBLK/TNL-CSPNT/2-S</t>
  </si>
  <si>
    <t>VBLK/TNL-CSPNT/2-M</t>
  </si>
  <si>
    <t>VBLK/TNL-CSPNT/2-L</t>
  </si>
  <si>
    <t>VBLK/TNL-CSPNT/2-XL</t>
  </si>
  <si>
    <t>https://heraclothing.com/collections/clearance/products/signature-sweatpants-stamp-logo-black-white?variant=</t>
  </si>
  <si>
    <t>BLK-CSPNT/4-XS</t>
  </si>
  <si>
    <t>BLK-CSPNT/4-S</t>
  </si>
  <si>
    <t>BLK-CSPNT/4-M</t>
  </si>
  <si>
    <t>BLK-CSPNT/4-L</t>
  </si>
  <si>
    <t>BLK-CSPNT/4-XL</t>
  </si>
  <si>
    <t>https://heraclothing.com/collections/clearance/products/signature-sweatpants-stamp-logo-black-red?variant=</t>
  </si>
  <si>
    <t>BLK/RD-CSPNT/4-XS</t>
  </si>
  <si>
    <t>BLK/RD-CSPNT/4-M</t>
  </si>
  <si>
    <t>BLK/RD-CSPNT/4-L</t>
  </si>
  <si>
    <t>BLK/RD-CSPNT/4-XL</t>
  </si>
  <si>
    <t>https://heraclothing.com/collections/clearance/products/signature-sweatpants-stamp-logo-grey?variant=</t>
  </si>
  <si>
    <t>GRY-CSPNT/4-XS</t>
  </si>
  <si>
    <t>GRY-CSPNT/4-S</t>
  </si>
  <si>
    <t>GRY-CSPNT/4-M</t>
  </si>
  <si>
    <t>GRY-CSPNT/4-L</t>
  </si>
  <si>
    <t>GRY-CSPNT/4-XL</t>
  </si>
  <si>
    <t>https://heraclothing.com/collections/clearance/products/signature-sweatpants-stamp-logo-grey-red?variant=</t>
  </si>
  <si>
    <t>GRY/RD-CSPNT/4-XS</t>
  </si>
  <si>
    <t>GRY/RD-CSPNT/4-S</t>
  </si>
  <si>
    <t>GRY/RD-CSPNT/4-M</t>
  </si>
  <si>
    <t>GRY/RD-CSPNT/4-L</t>
  </si>
  <si>
    <t>GRY/RD-CSPNT/4-XL</t>
  </si>
  <si>
    <t>https://heraclothing.com/collections/clearance/products/signature-sweatpants-stamp-logo-vintage?variant=</t>
  </si>
  <si>
    <t>VBLK/TNL-CSPNT/4-XS</t>
  </si>
  <si>
    <t>VBLK/TNL-CSPNT/4-S</t>
  </si>
  <si>
    <t>VBLK/TNL-CSPNT/4-M</t>
  </si>
  <si>
    <t>VBLK/TNL-CSPNT/4-L</t>
  </si>
  <si>
    <t>VBLK/TNL-CSPNT/4-XL</t>
  </si>
  <si>
    <t>https://heraclothing.com/collections/clearance/products/signature-sweat-oversized-logo-black?variant=</t>
  </si>
  <si>
    <t>https://heraclothing.com/collections/clearance/products/signature-sweatshirt-oversized-logo-double-black?variant=</t>
  </si>
  <si>
    <t>https://heraclothing.com/collections/mens-sweatshirts/products/signature-sweat-oversized-logo-vintage?variant=</t>
  </si>
  <si>
    <t>https://heraclothing.com/collections/clearance/products/signature-sweatshirt-stamp-logo-double-black?variant=</t>
  </si>
  <si>
    <t>https://heraclothing.com/collections/mens-sweatshirts/products/signature-sweatshirt-stamp-logo-vintage?variant=</t>
  </si>
  <si>
    <t>https://heraclothing.com/collections/clearance/products/signature-sweat-classic-side-logo-black?variant=</t>
  </si>
  <si>
    <t>https://heraclothing.com/collections/clearance/products/signature-sweatshirt-classic-side-logo-vintage?variant=</t>
  </si>
  <si>
    <t>https://heraclothing.com/collections/clearance/products/signature-puffer-jacket-black?variant=</t>
  </si>
  <si>
    <t>https://heraclothing.com/collections/clearance/products/mens-puffer-grey-1?variant=</t>
  </si>
  <si>
    <t>Above hoodie style but plain, never sold on site.</t>
  </si>
  <si>
    <t xml:space="preserve">Above sweatpant style but plain, never sold on site. </t>
  </si>
  <si>
    <t>As above sweatshirt style, never sold on site.</t>
  </si>
  <si>
    <t>Not currently on site. As above but in grey marl with a white logo.</t>
  </si>
  <si>
    <t>50https://heraclothing.com/collections/mens-sweatshirts/products/signature-sweat-stamp-logo-black?variant=</t>
  </si>
  <si>
    <t xml:space="preserve">Retail Price </t>
  </si>
  <si>
    <t>Retail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</si>
</sst>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#,##0;[Red]#,##0"/>
    <numFmt numFmtId="166" formatCode="&quot;£&quot;#,##0.00"/>
  </numFmts>
  <fonts count="35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u/>
      <sz val="10"/>
      <color indexed="12"/>
      <name val="Arial"/>
      <family val="2"/>
      <charset val="162"/>
    </font>
    <font>
      <sz val="10"/>
      <name val="Arial Tur"/>
      <charset val="162"/>
    </font>
    <font>
      <b/>
      <sz val="14"/>
      <color indexed="8"/>
      <name val="Calibri"/>
      <family val="2"/>
      <charset val="162"/>
    </font>
    <font>
      <b/>
      <sz val="36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36"/>
      <name val="Calibri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0"/>
      <name val="Arial"/>
      <family val="2"/>
    </font>
    <font>
      <sz val="10"/>
      <name val="Calibri"/>
      <family val="2"/>
      <charset val="162"/>
      <scheme val="minor"/>
    </font>
    <font>
      <sz val="9"/>
      <name val="Calibri"/>
      <family val="2"/>
      <scheme val="minor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8"/>
      <name val="Arial"/>
      <family val="2"/>
      <charset val="162"/>
    </font>
    <font>
      <b/>
      <sz val="10"/>
      <name val="Arial Tur"/>
    </font>
    <font>
      <sz val="12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name val="Calibri"/>
      <family val="3"/>
      <charset val="13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1" fillId="0" borderId="0">
      <alignment vertical="top"/>
    </xf>
    <xf numFmtId="0" fontId="15" fillId="0" borderId="0"/>
  </cellStyleXfs>
  <cellXfs count="260">
    <xf numFmtId="0" fontId="0" fillId="0" borderId="0" xfId="0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49" fontId="6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49" fontId="6" fillId="0" borderId="22" xfId="0" applyNumberFormat="1" applyFont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left" vertical="center"/>
    </xf>
    <xf numFmtId="49" fontId="6" fillId="3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" fontId="0" fillId="0" borderId="0" xfId="0" applyNumberFormat="1" applyFill="1"/>
    <xf numFmtId="0" fontId="8" fillId="0" borderId="0" xfId="0" applyFont="1" applyFill="1"/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right"/>
    </xf>
    <xf numFmtId="0" fontId="1" fillId="0" borderId="36" xfId="0" applyFont="1" applyBorder="1" applyAlignment="1">
      <alignment horizontal="left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2" fillId="2" borderId="0" xfId="0" applyFont="1" applyFill="1"/>
    <xf numFmtId="3" fontId="13" fillId="2" borderId="0" xfId="0" applyNumberFormat="1" applyFont="1" applyFill="1"/>
    <xf numFmtId="0" fontId="13" fillId="2" borderId="0" xfId="0" applyFont="1" applyFill="1" applyAlignment="1">
      <alignment horizontal="right"/>
    </xf>
    <xf numFmtId="49" fontId="13" fillId="2" borderId="0" xfId="0" applyNumberFormat="1" applyFont="1" applyFill="1"/>
    <xf numFmtId="49" fontId="7" fillId="2" borderId="34" xfId="0" applyNumberFormat="1" applyFont="1" applyFill="1" applyBorder="1" applyAlignment="1">
      <alignment horizontal="center" vertical="center"/>
    </xf>
    <xf numFmtId="49" fontId="10" fillId="2" borderId="34" xfId="0" applyNumberFormat="1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45" xfId="0" applyNumberFormat="1" applyFont="1" applyFill="1" applyBorder="1" applyAlignment="1">
      <alignment horizontal="center" vertical="center"/>
    </xf>
    <xf numFmtId="49" fontId="10" fillId="2" borderId="45" xfId="0" applyNumberFormat="1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13" fillId="2" borderId="0" xfId="0" applyNumberFormat="1" applyFont="1" applyFill="1"/>
    <xf numFmtId="49" fontId="10" fillId="2" borderId="23" xfId="0" applyNumberFormat="1" applyFont="1" applyFill="1" applyBorder="1" applyAlignment="1">
      <alignment horizontal="center" vertical="center"/>
    </xf>
    <xf numFmtId="49" fontId="10" fillId="2" borderId="24" xfId="0" applyNumberFormat="1" applyFont="1" applyFill="1" applyBorder="1" applyAlignment="1">
      <alignment horizontal="left" vertical="center"/>
    </xf>
    <xf numFmtId="49" fontId="7" fillId="2" borderId="24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right"/>
    </xf>
    <xf numFmtId="165" fontId="13" fillId="2" borderId="0" xfId="0" applyNumberFormat="1" applyFont="1" applyFill="1" applyAlignment="1">
      <alignment horizontal="right"/>
    </xf>
    <xf numFmtId="49" fontId="10" fillId="2" borderId="0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left" vertical="center"/>
    </xf>
    <xf numFmtId="49" fontId="7" fillId="2" borderId="25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 wrapText="1"/>
    </xf>
    <xf numFmtId="1" fontId="18" fillId="0" borderId="0" xfId="0" applyNumberFormat="1" applyFont="1"/>
    <xf numFmtId="0" fontId="19" fillId="0" borderId="0" xfId="0" applyFont="1" applyBorder="1"/>
    <xf numFmtId="14" fontId="18" fillId="0" borderId="0" xfId="0" applyNumberFormat="1" applyFont="1"/>
    <xf numFmtId="0" fontId="20" fillId="0" borderId="0" xfId="0" applyFont="1" applyBorder="1" applyAlignment="1">
      <alignment vertical="center"/>
    </xf>
    <xf numFmtId="0" fontId="17" fillId="2" borderId="0" xfId="3" applyFont="1" applyFill="1" applyBorder="1" applyAlignment="1">
      <alignment vertical="center"/>
    </xf>
    <xf numFmtId="0" fontId="22" fillId="0" borderId="0" xfId="0" applyFont="1" applyBorder="1"/>
    <xf numFmtId="1" fontId="23" fillId="0" borderId="56" xfId="0" applyNumberFormat="1" applyFont="1" applyBorder="1" applyAlignment="1">
      <alignment horizontal="center" vertical="center" wrapText="1"/>
    </xf>
    <xf numFmtId="1" fontId="18" fillId="0" borderId="30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" fontId="18" fillId="0" borderId="21" xfId="0" applyNumberFormat="1" applyFont="1" applyBorder="1" applyAlignment="1">
      <alignment horizontal="center" vertical="center"/>
    </xf>
    <xf numFmtId="3" fontId="18" fillId="0" borderId="57" xfId="0" applyNumberFormat="1" applyFont="1" applyBorder="1" applyAlignment="1">
      <alignment horizontal="center" vertical="center"/>
    </xf>
    <xf numFmtId="1" fontId="18" fillId="0" borderId="50" xfId="0" applyNumberFormat="1" applyFont="1" applyBorder="1" applyAlignment="1">
      <alignment horizontal="center" vertical="center"/>
    </xf>
    <xf numFmtId="1" fontId="18" fillId="0" borderId="51" xfId="0" applyNumberFormat="1" applyFont="1" applyBorder="1" applyAlignment="1">
      <alignment horizontal="center" vertical="center"/>
    </xf>
    <xf numFmtId="1" fontId="18" fillId="0" borderId="51" xfId="0" applyNumberFormat="1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1" fontId="18" fillId="0" borderId="52" xfId="0" applyNumberFormat="1" applyFont="1" applyBorder="1" applyAlignment="1">
      <alignment horizontal="center" vertical="center"/>
    </xf>
    <xf numFmtId="3" fontId="18" fillId="0" borderId="58" xfId="0" applyNumberFormat="1" applyFont="1" applyBorder="1" applyAlignment="1">
      <alignment horizontal="center" vertical="center"/>
    </xf>
    <xf numFmtId="0" fontId="18" fillId="0" borderId="0" xfId="0" applyFont="1"/>
    <xf numFmtId="0" fontId="18" fillId="4" borderId="59" xfId="0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3" fontId="18" fillId="4" borderId="60" xfId="0" applyNumberFormat="1" applyFont="1" applyFill="1" applyBorder="1" applyAlignment="1">
      <alignment horizontal="center" vertical="center"/>
    </xf>
    <xf numFmtId="3" fontId="18" fillId="0" borderId="0" xfId="0" applyNumberFormat="1" applyFont="1"/>
    <xf numFmtId="1" fontId="23" fillId="0" borderId="61" xfId="0" applyNumberFormat="1" applyFont="1" applyBorder="1" applyAlignment="1">
      <alignment horizontal="center" vertical="center" wrapText="1"/>
    </xf>
    <xf numFmtId="1" fontId="18" fillId="0" borderId="57" xfId="0" applyNumberFormat="1" applyFont="1" applyBorder="1" applyAlignment="1">
      <alignment horizontal="center" vertical="center"/>
    </xf>
    <xf numFmtId="1" fontId="18" fillId="0" borderId="58" xfId="0" applyNumberFormat="1" applyFont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1" fontId="23" fillId="0" borderId="62" xfId="0" applyNumberFormat="1" applyFont="1" applyBorder="1" applyAlignment="1">
      <alignment horizontal="center" vertical="center" wrapText="1"/>
    </xf>
    <xf numFmtId="1" fontId="18" fillId="0" borderId="54" xfId="0" applyNumberFormat="1" applyFont="1" applyBorder="1" applyAlignment="1">
      <alignment horizontal="center" vertical="center"/>
    </xf>
    <xf numFmtId="0" fontId="18" fillId="4" borderId="63" xfId="0" applyFont="1" applyFill="1" applyBorder="1" applyAlignment="1">
      <alignment horizontal="center" vertical="center"/>
    </xf>
    <xf numFmtId="1" fontId="23" fillId="0" borderId="65" xfId="0" applyNumberFormat="1" applyFont="1" applyBorder="1" applyAlignment="1">
      <alignment horizontal="center" vertical="center" wrapText="1"/>
    </xf>
    <xf numFmtId="3" fontId="18" fillId="0" borderId="66" xfId="0" applyNumberFormat="1" applyFont="1" applyBorder="1" applyAlignment="1">
      <alignment horizontal="center" vertical="center"/>
    </xf>
    <xf numFmtId="3" fontId="18" fillId="4" borderId="67" xfId="0" applyNumberFormat="1" applyFont="1" applyFill="1" applyBorder="1" applyAlignment="1">
      <alignment horizontal="center" vertical="center"/>
    </xf>
    <xf numFmtId="0" fontId="9" fillId="0" borderId="0" xfId="0" applyFont="1"/>
    <xf numFmtId="0" fontId="25" fillId="0" borderId="3" xfId="2" applyFont="1" applyBorder="1" applyAlignment="1">
      <alignment horizontal="center"/>
    </xf>
    <xf numFmtId="0" fontId="25" fillId="0" borderId="47" xfId="2" applyFont="1" applyBorder="1" applyAlignment="1">
      <alignment horizontal="center"/>
    </xf>
    <xf numFmtId="0" fontId="25" fillId="0" borderId="34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5" borderId="4" xfId="2" applyFont="1" applyFill="1" applyBorder="1" applyAlignment="1">
      <alignment horizontal="center"/>
    </xf>
    <xf numFmtId="0" fontId="25" fillId="0" borderId="33" xfId="2" applyFont="1" applyBorder="1" applyAlignment="1">
      <alignment horizontal="center"/>
    </xf>
    <xf numFmtId="49" fontId="15" fillId="0" borderId="69" xfId="2" applyNumberFormat="1" applyFont="1" applyBorder="1" applyAlignment="1">
      <alignment horizontal="center"/>
    </xf>
    <xf numFmtId="49" fontId="15" fillId="0" borderId="70" xfId="2" applyNumberFormat="1" applyFont="1" applyBorder="1" applyAlignment="1">
      <alignment horizontal="center"/>
    </xf>
    <xf numFmtId="0" fontId="15" fillId="0" borderId="71" xfId="2" applyFont="1" applyBorder="1" applyAlignment="1">
      <alignment horizontal="center"/>
    </xf>
    <xf numFmtId="0" fontId="15" fillId="0" borderId="29" xfId="2" applyFont="1" applyBorder="1" applyAlignment="1">
      <alignment horizontal="center"/>
    </xf>
    <xf numFmtId="4" fontId="15" fillId="0" borderId="29" xfId="2" applyNumberFormat="1" applyFont="1" applyBorder="1" applyAlignment="1">
      <alignment horizontal="center"/>
    </xf>
    <xf numFmtId="0" fontId="15" fillId="0" borderId="49" xfId="2" applyFont="1" applyBorder="1" applyAlignment="1">
      <alignment horizontal="center"/>
    </xf>
    <xf numFmtId="0" fontId="15" fillId="0" borderId="37" xfId="2" applyNumberFormat="1" applyFont="1" applyBorder="1" applyAlignment="1">
      <alignment horizontal="center"/>
    </xf>
    <xf numFmtId="49" fontId="15" fillId="0" borderId="38" xfId="2" applyNumberFormat="1" applyFont="1" applyBorder="1" applyAlignment="1">
      <alignment horizontal="center"/>
    </xf>
    <xf numFmtId="0" fontId="15" fillId="0" borderId="39" xfId="2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4" fontId="15" fillId="0" borderId="2" xfId="2" applyNumberFormat="1" applyFont="1" applyBorder="1" applyAlignment="1">
      <alignment horizontal="center"/>
    </xf>
    <xf numFmtId="0" fontId="15" fillId="0" borderId="21" xfId="2" applyFont="1" applyBorder="1" applyAlignment="1">
      <alignment horizontal="center"/>
    </xf>
    <xf numFmtId="0" fontId="15" fillId="0" borderId="10" xfId="2" applyNumberFormat="1" applyFont="1" applyBorder="1" applyAlignment="1">
      <alignment horizontal="center"/>
    </xf>
    <xf numFmtId="0" fontId="3" fillId="0" borderId="68" xfId="2" applyBorder="1" applyAlignment="1"/>
    <xf numFmtId="0" fontId="15" fillId="0" borderId="68" xfId="2" applyFont="1" applyBorder="1"/>
    <xf numFmtId="0" fontId="15" fillId="0" borderId="68" xfId="2" applyFont="1" applyBorder="1" applyAlignment="1"/>
    <xf numFmtId="0" fontId="0" fillId="0" borderId="72" xfId="0" applyBorder="1" applyAlignment="1">
      <alignment horizontal="center" wrapText="1"/>
    </xf>
    <xf numFmtId="0" fontId="26" fillId="0" borderId="56" xfId="2" applyFont="1" applyBorder="1" applyAlignment="1">
      <alignment horizontal="center"/>
    </xf>
    <xf numFmtId="0" fontId="26" fillId="0" borderId="2" xfId="2" applyFont="1" applyBorder="1" applyAlignment="1">
      <alignment horizontal="center"/>
    </xf>
    <xf numFmtId="0" fontId="15" fillId="0" borderId="73" xfId="2" applyFont="1" applyBorder="1" applyAlignment="1">
      <alignment horizontal="center"/>
    </xf>
    <xf numFmtId="0" fontId="15" fillId="0" borderId="74" xfId="2" applyFont="1" applyBorder="1" applyAlignment="1">
      <alignment horizontal="center"/>
    </xf>
    <xf numFmtId="0" fontId="25" fillId="0" borderId="65" xfId="2" applyFont="1" applyBorder="1" applyAlignment="1">
      <alignment horizontal="center" wrapText="1"/>
    </xf>
    <xf numFmtId="0" fontId="15" fillId="0" borderId="53" xfId="2" applyFont="1" applyBorder="1" applyAlignment="1">
      <alignment horizontal="center"/>
    </xf>
    <xf numFmtId="0" fontId="15" fillId="0" borderId="54" xfId="2" applyFont="1" applyBorder="1" applyAlignment="1">
      <alignment horizontal="center"/>
    </xf>
    <xf numFmtId="0" fontId="25" fillId="0" borderId="75" xfId="2" applyFont="1" applyBorder="1" applyAlignment="1">
      <alignment horizontal="center"/>
    </xf>
    <xf numFmtId="0" fontId="25" fillId="0" borderId="64" xfId="2" applyFont="1" applyBorder="1" applyAlignment="1">
      <alignment horizontal="center"/>
    </xf>
    <xf numFmtId="49" fontId="15" fillId="0" borderId="11" xfId="2" applyNumberFormat="1" applyFont="1" applyBorder="1"/>
    <xf numFmtId="0" fontId="3" fillId="0" borderId="11" xfId="2" applyBorder="1" applyAlignment="1"/>
    <xf numFmtId="0" fontId="26" fillId="0" borderId="73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1" fillId="0" borderId="0" xfId="0" applyFont="1" applyBorder="1"/>
    <xf numFmtId="0" fontId="24" fillId="0" borderId="0" xfId="0" applyFont="1" applyBorder="1"/>
    <xf numFmtId="0" fontId="2" fillId="0" borderId="0" xfId="1" applyFont="1" applyBorder="1" applyAlignment="1" applyProtection="1">
      <alignment horizontal="left"/>
    </xf>
    <xf numFmtId="14" fontId="11" fillId="0" borderId="0" xfId="0" applyNumberFormat="1" applyFont="1" applyBorder="1" applyAlignment="1">
      <alignment horizontal="center"/>
    </xf>
    <xf numFmtId="0" fontId="28" fillId="0" borderId="0" xfId="0" applyFont="1"/>
    <xf numFmtId="0" fontId="27" fillId="0" borderId="77" xfId="2" applyFont="1" applyBorder="1" applyAlignment="1">
      <alignment horizontal="center"/>
    </xf>
    <xf numFmtId="0" fontId="25" fillId="0" borderId="77" xfId="2" applyFont="1" applyBorder="1" applyAlignment="1">
      <alignment horizontal="center"/>
    </xf>
    <xf numFmtId="4" fontId="25" fillId="0" borderId="77" xfId="2" applyNumberFormat="1" applyFont="1" applyBorder="1" applyAlignment="1">
      <alignment horizontal="center"/>
    </xf>
    <xf numFmtId="0" fontId="12" fillId="2" borderId="2" xfId="0" applyFont="1" applyFill="1" applyBorder="1"/>
    <xf numFmtId="0" fontId="13" fillId="2" borderId="2" xfId="0" applyFont="1" applyFill="1" applyBorder="1"/>
    <xf numFmtId="1" fontId="13" fillId="2" borderId="2" xfId="0" applyNumberFormat="1" applyFont="1" applyFill="1" applyBorder="1" applyAlignment="1">
      <alignment horizontal="right"/>
    </xf>
    <xf numFmtId="3" fontId="13" fillId="2" borderId="2" xfId="0" applyNumberFormat="1" applyFont="1" applyFill="1" applyBorder="1"/>
    <xf numFmtId="0" fontId="13" fillId="2" borderId="1" xfId="0" applyFont="1" applyFill="1" applyBorder="1"/>
    <xf numFmtId="0" fontId="15" fillId="0" borderId="31" xfId="2" applyFont="1" applyBorder="1" applyAlignment="1">
      <alignment horizontal="center"/>
    </xf>
    <xf numFmtId="0" fontId="15" fillId="0" borderId="32" xfId="2" applyFont="1" applyBorder="1" applyAlignment="1">
      <alignment horizontal="center"/>
    </xf>
    <xf numFmtId="0" fontId="25" fillId="0" borderId="76" xfId="2" applyFont="1" applyBorder="1" applyAlignment="1">
      <alignment horizontal="center"/>
    </xf>
    <xf numFmtId="0" fontId="15" fillId="0" borderId="76" xfId="2" applyFont="1" applyBorder="1" applyAlignment="1"/>
    <xf numFmtId="49" fontId="7" fillId="4" borderId="13" xfId="0" applyNumberFormat="1" applyFont="1" applyFill="1" applyBorder="1" applyAlignment="1">
      <alignment horizontal="center" vertical="center"/>
    </xf>
    <xf numFmtId="49" fontId="10" fillId="4" borderId="14" xfId="0" applyNumberFormat="1" applyFont="1" applyFill="1" applyBorder="1" applyAlignment="1">
      <alignment horizontal="left" vertical="center"/>
    </xf>
    <xf numFmtId="49" fontId="7" fillId="4" borderId="25" xfId="0" applyNumberFormat="1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49" fontId="10" fillId="4" borderId="23" xfId="0" applyNumberFormat="1" applyFont="1" applyFill="1" applyBorder="1" applyAlignment="1">
      <alignment horizontal="center" vertical="center"/>
    </xf>
    <xf numFmtId="49" fontId="10" fillId="4" borderId="24" xfId="0" applyNumberFormat="1" applyFont="1" applyFill="1" applyBorder="1" applyAlignment="1">
      <alignment horizontal="left" vertical="center"/>
    </xf>
    <xf numFmtId="49" fontId="7" fillId="4" borderId="24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3" fontId="0" fillId="0" borderId="0" xfId="0" applyNumberFormat="1"/>
    <xf numFmtId="0" fontId="0" fillId="7" borderId="0" xfId="0" applyFill="1"/>
    <xf numFmtId="0" fontId="32" fillId="0" borderId="0" xfId="0" applyFont="1"/>
    <xf numFmtId="0" fontId="32" fillId="2" borderId="78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49" fontId="34" fillId="2" borderId="78" xfId="0" applyNumberFormat="1" applyFont="1" applyFill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33" fillId="0" borderId="0" xfId="0" applyFont="1"/>
    <xf numFmtId="0" fontId="34" fillId="0" borderId="7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1" fillId="2" borderId="78" xfId="0" applyFont="1" applyFill="1" applyBorder="1" applyAlignment="1">
      <alignment horizontal="center" vertical="center"/>
    </xf>
    <xf numFmtId="0" fontId="31" fillId="0" borderId="0" xfId="0" applyFont="1"/>
    <xf numFmtId="166" fontId="32" fillId="0" borderId="78" xfId="0" applyNumberFormat="1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0" fontId="32" fillId="0" borderId="78" xfId="0" applyFont="1" applyBorder="1"/>
    <xf numFmtId="166" fontId="32" fillId="0" borderId="78" xfId="0" applyNumberFormat="1" applyFont="1" applyBorder="1"/>
    <xf numFmtId="166" fontId="31" fillId="0" borderId="78" xfId="0" applyNumberFormat="1" applyFont="1" applyBorder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0" borderId="78" xfId="1" applyBorder="1" applyAlignment="1" applyProtection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49" fontId="25" fillId="0" borderId="47" xfId="2" applyNumberFormat="1" applyFont="1" applyBorder="1" applyAlignment="1">
      <alignment horizontal="center" wrapText="1"/>
    </xf>
    <xf numFmtId="0" fontId="0" fillId="0" borderId="68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1" fontId="23" fillId="0" borderId="55" xfId="0" applyNumberFormat="1" applyFont="1" applyBorder="1" applyAlignment="1">
      <alignment horizontal="center" vertical="center" wrapText="1"/>
    </xf>
    <xf numFmtId="1" fontId="23" fillId="0" borderId="56" xfId="0" applyNumberFormat="1" applyFont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" xfId="2"/>
    <cellStyle name="Normal 3" xfId="4"/>
    <cellStyle name="Stil 1" xf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heraclothing.com/collections/clearance/products/signature-hoodie-stamp-logo-black-red?variant=" TargetMode="External"/><Relationship Id="rId13" Type="http://schemas.openxmlformats.org/officeDocument/2006/relationships/hyperlink" Target="https://heraclothing.com/collections/clearance/products/signature-hoodie-dual-black?variant=" TargetMode="External"/><Relationship Id="rId18" Type="http://schemas.openxmlformats.org/officeDocument/2006/relationships/hyperlink" Target="https://heraclothing.com/collections/clearance/products/signature-sweatpants-classic-logo-black?variant=" TargetMode="External"/><Relationship Id="rId26" Type="http://schemas.openxmlformats.org/officeDocument/2006/relationships/hyperlink" Target="https://heraclothing.com/collections/clearance/products/signature-sweatpants-stamp-logo-black-red?variant=" TargetMode="External"/><Relationship Id="rId39" Type="http://schemas.openxmlformats.org/officeDocument/2006/relationships/hyperlink" Target="https://heraclothing.com/collections/clearance/products/mens-puffer-grey-1?variant=" TargetMode="External"/><Relationship Id="rId3" Type="http://schemas.openxmlformats.org/officeDocument/2006/relationships/hyperlink" Target="https://heraclothing.com/collections/clearance/products/signature-hoodie-oversized-logo-grey?variant=" TargetMode="External"/><Relationship Id="rId21" Type="http://schemas.openxmlformats.org/officeDocument/2006/relationships/hyperlink" Target="https://heraclothing.com/collections/clearance/products/signature-sweatpants-oversized-logo-black?variant=" TargetMode="External"/><Relationship Id="rId34" Type="http://schemas.openxmlformats.org/officeDocument/2006/relationships/hyperlink" Target="https://heraclothing.com/collections/mens-sweatshirts/products/signature-sweat-stamp-logo-black?variant=" TargetMode="External"/><Relationship Id="rId7" Type="http://schemas.openxmlformats.org/officeDocument/2006/relationships/hyperlink" Target="https://heraclothing.com/collections/clearance/products/signature-hoodie-stamp-logo-grey-black?variant=" TargetMode="External"/><Relationship Id="rId12" Type="http://schemas.openxmlformats.org/officeDocument/2006/relationships/hyperlink" Target="https://heraclothing.com/collections/clearance/products/signature-hoodie-dual-central-logo-vintage?variant=" TargetMode="External"/><Relationship Id="rId17" Type="http://schemas.openxmlformats.org/officeDocument/2006/relationships/hyperlink" Target="https://heraclothing.com/collections/clearance/products/signature-hoodie-dual-central-logo-vintage?variant=" TargetMode="External"/><Relationship Id="rId25" Type="http://schemas.openxmlformats.org/officeDocument/2006/relationships/hyperlink" Target="https://heraclothing.com/collections/clearance/products/signature-sweatpants-stamp-logo-black-white?variant=" TargetMode="External"/><Relationship Id="rId33" Type="http://schemas.openxmlformats.org/officeDocument/2006/relationships/hyperlink" Target="https://heraclothing.com/collections/clearance/products/signature-sweatshirt-stamp-logo-double-black?variant=" TargetMode="External"/><Relationship Id="rId38" Type="http://schemas.openxmlformats.org/officeDocument/2006/relationships/hyperlink" Target="https://heraclothing.com/collections/clearance/products/signature-puffer-jacket-black?variant=" TargetMode="External"/><Relationship Id="rId2" Type="http://schemas.openxmlformats.org/officeDocument/2006/relationships/hyperlink" Target="https://heraclothing.com/collections/mens-hoodies/products/signature-hoodie-oversized-logo-double-black?variant=" TargetMode="External"/><Relationship Id="rId16" Type="http://schemas.openxmlformats.org/officeDocument/2006/relationships/hyperlink" Target="https://heraclothing.com/collections/clearance/products/signature-hoodie-dual-central-logo-grey?variant=" TargetMode="External"/><Relationship Id="rId20" Type="http://schemas.openxmlformats.org/officeDocument/2006/relationships/hyperlink" Target="https://heraclothing.com/collections/clearance/products/signature-sweatpants-classic-logo-vintage?variant=" TargetMode="External"/><Relationship Id="rId29" Type="http://schemas.openxmlformats.org/officeDocument/2006/relationships/hyperlink" Target="https://heraclothing.com/collections/clearance/products/signature-sweatpants-stamp-logo-vintage?variant=" TargetMode="External"/><Relationship Id="rId1" Type="http://schemas.openxmlformats.org/officeDocument/2006/relationships/hyperlink" Target="https://heraclothing.com/collections/clearance/products/signature-hoodie-oversized-logo-black?variant=" TargetMode="External"/><Relationship Id="rId6" Type="http://schemas.openxmlformats.org/officeDocument/2006/relationships/hyperlink" Target="https://heraclothing.com/collections/clearance/products/signature-hoodie-stamp-logo-balck?variant=" TargetMode="External"/><Relationship Id="rId11" Type="http://schemas.openxmlformats.org/officeDocument/2006/relationships/hyperlink" Target="https://heraclothing.com/collections/clearance/products/signature-hoodie-classic-side-black?variant=" TargetMode="External"/><Relationship Id="rId24" Type="http://schemas.openxmlformats.org/officeDocument/2006/relationships/hyperlink" Target="https://heraclothing.com/collections/clearance/products/signature-sweatpants-oversized-logo-vintage?variant=" TargetMode="External"/><Relationship Id="rId32" Type="http://schemas.openxmlformats.org/officeDocument/2006/relationships/hyperlink" Target="https://heraclothing.com/collections/mens-sweatshirts/products/signature-sweat-oversized-logo-vintage?variant=" TargetMode="External"/><Relationship Id="rId37" Type="http://schemas.openxmlformats.org/officeDocument/2006/relationships/hyperlink" Target="https://heraclothing.com/collections/clearance/products/signature-sweatshirt-classic-side-logo-vintage?variant=" TargetMode="External"/><Relationship Id="rId5" Type="http://schemas.openxmlformats.org/officeDocument/2006/relationships/hyperlink" Target="https://heraclothing.com/collections/clearance/products/signature-hoodie-classic-central-black?variant=" TargetMode="External"/><Relationship Id="rId15" Type="http://schemas.openxmlformats.org/officeDocument/2006/relationships/hyperlink" Target="https://heraclothing.com/collections/clearance/products/signature-hoodie-dual-central-logo-double-black?variant=" TargetMode="External"/><Relationship Id="rId23" Type="http://schemas.openxmlformats.org/officeDocument/2006/relationships/hyperlink" Target="https://heraclothing.com/collections/clearance/products/signature-sweatpants-oversized-logo-grey?variant=" TargetMode="External"/><Relationship Id="rId28" Type="http://schemas.openxmlformats.org/officeDocument/2006/relationships/hyperlink" Target="https://heraclothing.com/collections/clearance/products/signature-sweatpants-stamp-logo-grey-red?variant=" TargetMode="External"/><Relationship Id="rId36" Type="http://schemas.openxmlformats.org/officeDocument/2006/relationships/hyperlink" Target="https://heraclothing.com/collections/clearance/products/signature-sweat-classic-side-logo-black?variant=" TargetMode="External"/><Relationship Id="rId10" Type="http://schemas.openxmlformats.org/officeDocument/2006/relationships/hyperlink" Target="https://heraclothing.com/collections/clearance/products/signature-hoodie-stamp-logo-vintage?variant=" TargetMode="External"/><Relationship Id="rId19" Type="http://schemas.openxmlformats.org/officeDocument/2006/relationships/hyperlink" Target="https://heraclothing.com/collections/all-bottoms/products/signature-sweatpants-classic-logo-grey?variant=" TargetMode="External"/><Relationship Id="rId31" Type="http://schemas.openxmlformats.org/officeDocument/2006/relationships/hyperlink" Target="https://heraclothing.com/collections/clearance/products/signature-sweatshirt-oversized-logo-double-black?variant=" TargetMode="External"/><Relationship Id="rId4" Type="http://schemas.openxmlformats.org/officeDocument/2006/relationships/hyperlink" Target="https://heraclothing.com/collections/clearance/products/signature-hoodie-oversized-logo-vintage?variant=" TargetMode="External"/><Relationship Id="rId9" Type="http://schemas.openxmlformats.org/officeDocument/2006/relationships/hyperlink" Target="https://heraclothing.com/collections/clearance/products/signature-hoodie-stamp-logo-grey-red?variant=" TargetMode="External"/><Relationship Id="rId14" Type="http://schemas.openxmlformats.org/officeDocument/2006/relationships/hyperlink" Target="https://heraclothing.com/collections/clearance/products/signature-hoodie-dual-grey?variant=" TargetMode="External"/><Relationship Id="rId22" Type="http://schemas.openxmlformats.org/officeDocument/2006/relationships/hyperlink" Target="https://heraclothing.com/collections/clearance/products/signature-sweatpants-oversized-logo-double-black?variant=" TargetMode="External"/><Relationship Id="rId27" Type="http://schemas.openxmlformats.org/officeDocument/2006/relationships/hyperlink" Target="https://heraclothing.com/collections/clearance/products/signature-sweatpants-stamp-logo-grey?variant=" TargetMode="External"/><Relationship Id="rId30" Type="http://schemas.openxmlformats.org/officeDocument/2006/relationships/hyperlink" Target="https://heraclothing.com/collections/clearance/products/signature-sweat-oversized-logo-black?variant=" TargetMode="External"/><Relationship Id="rId35" Type="http://schemas.openxmlformats.org/officeDocument/2006/relationships/hyperlink" Target="https://heraclothing.com/collections/mens-sweatshirts/products/signature-sweatshirt-stamp-logo-vintage?variant=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tel:0044%200742937596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37" workbookViewId="0">
      <selection sqref="A1:XFD1048576"/>
    </sheetView>
  </sheetViews>
  <sheetFormatPr defaultColWidth="8.85546875" defaultRowHeight="15"/>
  <cols>
    <col min="1" max="1" width="21" bestFit="1" customWidth="1"/>
    <col min="2" max="2" width="25.42578125" bestFit="1" customWidth="1"/>
    <col min="3" max="3" width="23.85546875" bestFit="1" customWidth="1"/>
    <col min="4" max="4" width="9.42578125" bestFit="1" customWidth="1"/>
    <col min="5" max="6" width="4.42578125" bestFit="1" customWidth="1"/>
    <col min="7" max="7" width="3.28515625" bestFit="1" customWidth="1"/>
    <col min="8" max="8" width="3.85546875" bestFit="1" customWidth="1"/>
    <col min="9" max="9" width="14.140625" bestFit="1" customWidth="1"/>
    <col min="10" max="10" width="8.42578125" bestFit="1" customWidth="1"/>
  </cols>
  <sheetData>
    <row r="1" spans="1:10" ht="15.75" thickTop="1">
      <c r="A1" s="212" t="s">
        <v>9</v>
      </c>
      <c r="B1" s="215" t="s">
        <v>10</v>
      </c>
      <c r="C1" s="215" t="s">
        <v>2</v>
      </c>
      <c r="D1" s="218" t="s">
        <v>11</v>
      </c>
      <c r="E1" s="219"/>
      <c r="F1" s="219"/>
      <c r="G1" s="219"/>
      <c r="H1" s="219"/>
      <c r="I1" s="219"/>
      <c r="J1" s="222" t="s">
        <v>1</v>
      </c>
    </row>
    <row r="2" spans="1:10" ht="15.75" thickBot="1">
      <c r="A2" s="213"/>
      <c r="B2" s="216"/>
      <c r="C2" s="216"/>
      <c r="D2" s="220"/>
      <c r="E2" s="221"/>
      <c r="F2" s="221"/>
      <c r="G2" s="221"/>
      <c r="H2" s="221"/>
      <c r="I2" s="221"/>
      <c r="J2" s="223"/>
    </row>
    <row r="3" spans="1:10" ht="19.5" thickBot="1">
      <c r="A3" s="214"/>
      <c r="B3" s="217"/>
      <c r="C3" s="217"/>
      <c r="D3" s="14" t="s">
        <v>12</v>
      </c>
      <c r="E3" s="14" t="s">
        <v>13</v>
      </c>
      <c r="F3" s="14" t="s">
        <v>14</v>
      </c>
      <c r="G3" s="14" t="s">
        <v>15</v>
      </c>
      <c r="H3" s="14" t="s">
        <v>16</v>
      </c>
      <c r="I3" s="20" t="s">
        <v>17</v>
      </c>
      <c r="J3" s="223"/>
    </row>
    <row r="4" spans="1:10" ht="19.5" thickTop="1">
      <c r="A4" s="3" t="s">
        <v>18</v>
      </c>
      <c r="B4" s="4" t="s">
        <v>35</v>
      </c>
      <c r="C4" s="13" t="s">
        <v>26</v>
      </c>
      <c r="D4" s="17">
        <v>70</v>
      </c>
      <c r="E4" s="18"/>
      <c r="F4" s="18"/>
      <c r="G4" s="18"/>
      <c r="H4" s="18"/>
      <c r="I4" s="22">
        <v>70</v>
      </c>
      <c r="J4" s="210">
        <f>SUM(I4:I10)</f>
        <v>461</v>
      </c>
    </row>
    <row r="5" spans="1:10" ht="18.75">
      <c r="A5" s="5" t="s">
        <v>19</v>
      </c>
      <c r="B5" s="4" t="s">
        <v>35</v>
      </c>
      <c r="C5" s="13" t="s">
        <v>26</v>
      </c>
      <c r="D5" s="19"/>
      <c r="E5" s="16">
        <v>70</v>
      </c>
      <c r="F5" s="16"/>
      <c r="G5" s="16"/>
      <c r="H5" s="16"/>
      <c r="I5" s="23">
        <f t="shared" ref="I5:I10" si="0">SUM(D5:H5)</f>
        <v>70</v>
      </c>
      <c r="J5" s="211"/>
    </row>
    <row r="6" spans="1:10" ht="18.75">
      <c r="A6" s="5" t="s">
        <v>20</v>
      </c>
      <c r="B6" s="4" t="s">
        <v>35</v>
      </c>
      <c r="C6" s="13" t="s">
        <v>26</v>
      </c>
      <c r="D6" s="19"/>
      <c r="E6" s="16">
        <v>45</v>
      </c>
      <c r="F6" s="16"/>
      <c r="G6" s="16"/>
      <c r="H6" s="16"/>
      <c r="I6" s="23">
        <f t="shared" si="0"/>
        <v>45</v>
      </c>
      <c r="J6" s="211"/>
    </row>
    <row r="7" spans="1:10" ht="18.75">
      <c r="A7" s="5" t="s">
        <v>21</v>
      </c>
      <c r="B7" s="4" t="s">
        <v>35</v>
      </c>
      <c r="C7" s="13" t="s">
        <v>26</v>
      </c>
      <c r="D7" s="19"/>
      <c r="E7" s="16"/>
      <c r="F7" s="16">
        <v>77</v>
      </c>
      <c r="G7" s="16"/>
      <c r="H7" s="16"/>
      <c r="I7" s="23">
        <f t="shared" si="0"/>
        <v>77</v>
      </c>
      <c r="J7" s="211"/>
    </row>
    <row r="8" spans="1:10" ht="18.75">
      <c r="A8" s="5" t="s">
        <v>22</v>
      </c>
      <c r="B8" s="4" t="s">
        <v>35</v>
      </c>
      <c r="C8" s="13" t="s">
        <v>26</v>
      </c>
      <c r="D8" s="19"/>
      <c r="E8" s="16"/>
      <c r="F8" s="16">
        <v>70</v>
      </c>
      <c r="G8" s="16"/>
      <c r="H8" s="16"/>
      <c r="I8" s="23">
        <f t="shared" si="0"/>
        <v>70</v>
      </c>
      <c r="J8" s="211"/>
    </row>
    <row r="9" spans="1:10" ht="18.75">
      <c r="A9" s="5" t="s">
        <v>23</v>
      </c>
      <c r="B9" s="4" t="s">
        <v>35</v>
      </c>
      <c r="C9" s="13" t="s">
        <v>26</v>
      </c>
      <c r="D9" s="19"/>
      <c r="E9" s="16"/>
      <c r="F9" s="16"/>
      <c r="G9" s="16">
        <v>70</v>
      </c>
      <c r="H9" s="16"/>
      <c r="I9" s="23">
        <f t="shared" si="0"/>
        <v>70</v>
      </c>
      <c r="J9" s="211"/>
    </row>
    <row r="10" spans="1:10" ht="19.5" thickBot="1">
      <c r="A10" s="9" t="s">
        <v>24</v>
      </c>
      <c r="B10" s="4" t="s">
        <v>35</v>
      </c>
      <c r="C10" s="13" t="s">
        <v>26</v>
      </c>
      <c r="D10" s="19">
        <v>18</v>
      </c>
      <c r="E10" s="16"/>
      <c r="F10" s="16"/>
      <c r="G10" s="16">
        <v>17</v>
      </c>
      <c r="H10" s="16">
        <v>24</v>
      </c>
      <c r="I10" s="23">
        <f t="shared" si="0"/>
        <v>59</v>
      </c>
      <c r="J10" s="211"/>
    </row>
    <row r="11" spans="1:10" ht="19.5" thickBot="1">
      <c r="A11" s="10" t="s">
        <v>24</v>
      </c>
      <c r="B11" s="11"/>
      <c r="C11" s="12"/>
      <c r="D11" s="15">
        <f t="shared" ref="D11:I11" si="1">SUM(D4:D10)</f>
        <v>88</v>
      </c>
      <c r="E11" s="21">
        <f t="shared" si="1"/>
        <v>115</v>
      </c>
      <c r="F11" s="21">
        <f t="shared" si="1"/>
        <v>147</v>
      </c>
      <c r="G11" s="21">
        <f t="shared" si="1"/>
        <v>87</v>
      </c>
      <c r="H11" s="21">
        <f t="shared" si="1"/>
        <v>24</v>
      </c>
      <c r="I11" s="26">
        <f t="shared" si="1"/>
        <v>461</v>
      </c>
      <c r="J11" s="27"/>
    </row>
    <row r="12" spans="1:10" ht="18.75">
      <c r="A12" s="3" t="s">
        <v>18</v>
      </c>
      <c r="B12" s="4" t="s">
        <v>37</v>
      </c>
      <c r="C12" s="13" t="s">
        <v>26</v>
      </c>
      <c r="D12" s="17">
        <v>70</v>
      </c>
      <c r="E12" s="18"/>
      <c r="F12" s="18"/>
      <c r="G12" s="18"/>
      <c r="H12" s="18"/>
      <c r="I12" s="22">
        <v>70</v>
      </c>
      <c r="J12" s="210">
        <f>SUM(I12:I18)</f>
        <v>488</v>
      </c>
    </row>
    <row r="13" spans="1:10" ht="18.75">
      <c r="A13" s="5" t="s">
        <v>19</v>
      </c>
      <c r="B13" s="4" t="s">
        <v>37</v>
      </c>
      <c r="C13" s="13" t="s">
        <v>26</v>
      </c>
      <c r="D13" s="19"/>
      <c r="E13" s="16">
        <v>70</v>
      </c>
      <c r="F13" s="16"/>
      <c r="G13" s="16"/>
      <c r="H13" s="16"/>
      <c r="I13" s="23">
        <f t="shared" ref="I13:I18" si="2">SUM(D13:H13)</f>
        <v>70</v>
      </c>
      <c r="J13" s="211"/>
    </row>
    <row r="14" spans="1:10" ht="18.75">
      <c r="A14" s="5" t="s">
        <v>20</v>
      </c>
      <c r="B14" s="4" t="s">
        <v>37</v>
      </c>
      <c r="C14" s="13" t="s">
        <v>26</v>
      </c>
      <c r="D14" s="19"/>
      <c r="E14" s="16">
        <v>57</v>
      </c>
      <c r="F14" s="16"/>
      <c r="G14" s="16"/>
      <c r="H14" s="16"/>
      <c r="I14" s="23">
        <f t="shared" si="2"/>
        <v>57</v>
      </c>
      <c r="J14" s="211"/>
    </row>
    <row r="15" spans="1:10" ht="18.75">
      <c r="A15" s="5" t="s">
        <v>36</v>
      </c>
      <c r="B15" s="4" t="s">
        <v>37</v>
      </c>
      <c r="C15" s="13" t="s">
        <v>26</v>
      </c>
      <c r="D15" s="19"/>
      <c r="E15" s="16"/>
      <c r="F15" s="16">
        <v>70</v>
      </c>
      <c r="G15" s="16"/>
      <c r="H15" s="16"/>
      <c r="I15" s="23">
        <f>SUM(D15:H15)*2</f>
        <v>140</v>
      </c>
      <c r="J15" s="211"/>
    </row>
    <row r="16" spans="1:10" ht="18.75">
      <c r="A16" s="5" t="s">
        <v>23</v>
      </c>
      <c r="B16" s="4" t="s">
        <v>37</v>
      </c>
      <c r="C16" s="13" t="s">
        <v>26</v>
      </c>
      <c r="D16" s="19"/>
      <c r="E16" s="16"/>
      <c r="F16" s="16"/>
      <c r="G16" s="16">
        <v>70</v>
      </c>
      <c r="H16" s="16"/>
      <c r="I16" s="23">
        <f t="shared" si="2"/>
        <v>70</v>
      </c>
      <c r="J16" s="211"/>
    </row>
    <row r="17" spans="1:10" ht="18.75">
      <c r="A17" s="5" t="s">
        <v>24</v>
      </c>
      <c r="B17" s="4" t="s">
        <v>37</v>
      </c>
      <c r="C17" s="13" t="s">
        <v>26</v>
      </c>
      <c r="D17" s="19"/>
      <c r="E17" s="16"/>
      <c r="F17" s="16">
        <v>3</v>
      </c>
      <c r="G17" s="16">
        <v>29</v>
      </c>
      <c r="H17" s="16"/>
      <c r="I17" s="23">
        <f t="shared" si="2"/>
        <v>32</v>
      </c>
      <c r="J17" s="211"/>
    </row>
    <row r="18" spans="1:10" ht="19.5" thickBot="1">
      <c r="A18" s="9" t="s">
        <v>25</v>
      </c>
      <c r="B18" s="4" t="s">
        <v>37</v>
      </c>
      <c r="C18" s="13" t="s">
        <v>26</v>
      </c>
      <c r="D18" s="19">
        <v>25</v>
      </c>
      <c r="E18" s="16"/>
      <c r="F18" s="16"/>
      <c r="G18" s="16"/>
      <c r="H18" s="16">
        <v>24</v>
      </c>
      <c r="I18" s="23">
        <f t="shared" si="2"/>
        <v>49</v>
      </c>
      <c r="J18" s="211"/>
    </row>
    <row r="19" spans="1:10" ht="19.5" thickBot="1">
      <c r="A19" s="10" t="s">
        <v>25</v>
      </c>
      <c r="B19" s="11"/>
      <c r="C19" s="12"/>
      <c r="D19" s="15">
        <f>SUM(D12:D18)</f>
        <v>95</v>
      </c>
      <c r="E19" s="15">
        <f>SUM(E12:E18)</f>
        <v>127</v>
      </c>
      <c r="F19" s="15">
        <v>143</v>
      </c>
      <c r="G19" s="15">
        <f>SUM(G12:G18)</f>
        <v>99</v>
      </c>
      <c r="H19" s="15">
        <f>SUM(H12:H18)</f>
        <v>24</v>
      </c>
      <c r="I19" s="26">
        <f>SUM(I12:I18)</f>
        <v>488</v>
      </c>
      <c r="J19" s="27"/>
    </row>
    <row r="20" spans="1:10" ht="18.75">
      <c r="A20" s="3" t="s">
        <v>18</v>
      </c>
      <c r="B20" s="4" t="s">
        <v>38</v>
      </c>
      <c r="C20" s="13" t="s">
        <v>39</v>
      </c>
      <c r="D20" s="17"/>
      <c r="E20" s="18">
        <v>67</v>
      </c>
      <c r="F20" s="18"/>
      <c r="G20" s="18"/>
      <c r="H20" s="18"/>
      <c r="I20" s="22">
        <f>+E20</f>
        <v>67</v>
      </c>
      <c r="J20" s="210">
        <f>SUM(I20:I23)</f>
        <v>263</v>
      </c>
    </row>
    <row r="21" spans="1:10" ht="18.75">
      <c r="A21" s="5" t="s">
        <v>19</v>
      </c>
      <c r="B21" s="4" t="s">
        <v>38</v>
      </c>
      <c r="C21" s="13" t="s">
        <v>39</v>
      </c>
      <c r="D21" s="19"/>
      <c r="E21" s="16"/>
      <c r="F21" s="16">
        <v>78</v>
      </c>
      <c r="G21" s="16"/>
      <c r="H21" s="16"/>
      <c r="I21" s="23">
        <f>SUM(D21:H21)</f>
        <v>78</v>
      </c>
      <c r="J21" s="211"/>
    </row>
    <row r="22" spans="1:10" ht="18.75">
      <c r="A22" s="5" t="s">
        <v>20</v>
      </c>
      <c r="B22" s="4" t="s">
        <v>38</v>
      </c>
      <c r="C22" s="13" t="s">
        <v>39</v>
      </c>
      <c r="D22" s="19"/>
      <c r="E22" s="16"/>
      <c r="F22" s="16"/>
      <c r="G22" s="16">
        <v>55</v>
      </c>
      <c r="H22" s="16"/>
      <c r="I22" s="23">
        <f>SUM(D22:H22)</f>
        <v>55</v>
      </c>
      <c r="J22" s="211"/>
    </row>
    <row r="23" spans="1:10" ht="19.5" thickBot="1">
      <c r="A23" s="5" t="s">
        <v>21</v>
      </c>
      <c r="B23" s="4" t="s">
        <v>38</v>
      </c>
      <c r="C23" s="13" t="s">
        <v>39</v>
      </c>
      <c r="D23" s="19">
        <v>49</v>
      </c>
      <c r="E23" s="16"/>
      <c r="F23" s="16"/>
      <c r="G23" s="16"/>
      <c r="H23" s="16">
        <v>14</v>
      </c>
      <c r="I23" s="23">
        <f>SUM(D23:H23)</f>
        <v>63</v>
      </c>
      <c r="J23" s="211"/>
    </row>
    <row r="24" spans="1:10" ht="19.5" thickBot="1">
      <c r="A24" s="10" t="s">
        <v>21</v>
      </c>
      <c r="B24" s="11"/>
      <c r="C24" s="12"/>
      <c r="D24" s="15">
        <f t="shared" ref="D24:I24" si="3">SUM(D20:D23)</f>
        <v>49</v>
      </c>
      <c r="E24" s="15">
        <f t="shared" si="3"/>
        <v>67</v>
      </c>
      <c r="F24" s="15">
        <f t="shared" si="3"/>
        <v>78</v>
      </c>
      <c r="G24" s="15">
        <f t="shared" si="3"/>
        <v>55</v>
      </c>
      <c r="H24" s="15">
        <f t="shared" si="3"/>
        <v>14</v>
      </c>
      <c r="I24" s="26">
        <f t="shared" si="3"/>
        <v>263</v>
      </c>
      <c r="J24" s="27"/>
    </row>
    <row r="25" spans="1:10" ht="18.75">
      <c r="A25" s="3" t="s">
        <v>18</v>
      </c>
      <c r="B25" s="4" t="s">
        <v>40</v>
      </c>
      <c r="C25" s="13" t="s">
        <v>41</v>
      </c>
      <c r="D25" s="17">
        <v>70</v>
      </c>
      <c r="E25" s="18"/>
      <c r="F25" s="18"/>
      <c r="G25" s="18"/>
      <c r="H25" s="18"/>
      <c r="I25" s="22">
        <v>70</v>
      </c>
      <c r="J25" s="210">
        <f>SUM(I25:I31)</f>
        <v>470</v>
      </c>
    </row>
    <row r="26" spans="1:10" ht="18.75">
      <c r="A26" s="5" t="s">
        <v>19</v>
      </c>
      <c r="B26" s="4" t="s">
        <v>40</v>
      </c>
      <c r="C26" s="13" t="s">
        <v>41</v>
      </c>
      <c r="D26" s="19"/>
      <c r="E26" s="16">
        <v>70</v>
      </c>
      <c r="F26" s="16"/>
      <c r="G26" s="16"/>
      <c r="H26" s="16"/>
      <c r="I26" s="23">
        <f t="shared" ref="I26:I31" si="4">SUM(D26:H26)</f>
        <v>70</v>
      </c>
      <c r="J26" s="211"/>
    </row>
    <row r="27" spans="1:10" ht="18.75">
      <c r="A27" s="5" t="s">
        <v>20</v>
      </c>
      <c r="B27" s="4" t="s">
        <v>40</v>
      </c>
      <c r="C27" s="13" t="s">
        <v>41</v>
      </c>
      <c r="D27" s="19"/>
      <c r="E27" s="16">
        <v>58</v>
      </c>
      <c r="F27" s="16"/>
      <c r="G27" s="16"/>
      <c r="H27" s="16"/>
      <c r="I27" s="23">
        <f t="shared" si="4"/>
        <v>58</v>
      </c>
      <c r="J27" s="211"/>
    </row>
    <row r="28" spans="1:10" ht="18.75">
      <c r="A28" s="5" t="s">
        <v>21</v>
      </c>
      <c r="B28" s="4" t="s">
        <v>40</v>
      </c>
      <c r="C28" s="13" t="s">
        <v>41</v>
      </c>
      <c r="D28" s="19"/>
      <c r="E28" s="16"/>
      <c r="F28" s="16">
        <v>70</v>
      </c>
      <c r="G28" s="16"/>
      <c r="H28" s="16"/>
      <c r="I28" s="23">
        <f t="shared" si="4"/>
        <v>70</v>
      </c>
      <c r="J28" s="211"/>
    </row>
    <row r="29" spans="1:10" ht="18.75">
      <c r="A29" s="5" t="s">
        <v>22</v>
      </c>
      <c r="B29" s="4" t="s">
        <v>40</v>
      </c>
      <c r="C29" s="13" t="s">
        <v>41</v>
      </c>
      <c r="D29" s="19"/>
      <c r="E29" s="16"/>
      <c r="F29" s="16">
        <v>60</v>
      </c>
      <c r="G29" s="16"/>
      <c r="H29" s="16"/>
      <c r="I29" s="23">
        <f t="shared" si="4"/>
        <v>60</v>
      </c>
      <c r="J29" s="211"/>
    </row>
    <row r="30" spans="1:10" ht="18.75">
      <c r="A30" s="5" t="s">
        <v>23</v>
      </c>
      <c r="B30" s="4" t="s">
        <v>40</v>
      </c>
      <c r="C30" s="13" t="s">
        <v>41</v>
      </c>
      <c r="D30" s="19"/>
      <c r="E30" s="16"/>
      <c r="F30" s="16"/>
      <c r="G30" s="16">
        <v>70</v>
      </c>
      <c r="H30" s="16"/>
      <c r="I30" s="23">
        <f t="shared" si="4"/>
        <v>70</v>
      </c>
      <c r="J30" s="211"/>
    </row>
    <row r="31" spans="1:10" ht="19.5" thickBot="1">
      <c r="A31" s="9" t="s">
        <v>24</v>
      </c>
      <c r="B31" s="4" t="s">
        <v>40</v>
      </c>
      <c r="C31" s="13" t="s">
        <v>41</v>
      </c>
      <c r="D31" s="19">
        <v>24</v>
      </c>
      <c r="E31" s="16"/>
      <c r="F31" s="16"/>
      <c r="G31" s="16">
        <v>26</v>
      </c>
      <c r="H31" s="16">
        <v>22</v>
      </c>
      <c r="I31" s="23">
        <f t="shared" si="4"/>
        <v>72</v>
      </c>
      <c r="J31" s="211"/>
    </row>
    <row r="32" spans="1:10" ht="19.5" thickBot="1">
      <c r="A32" s="10" t="s">
        <v>24</v>
      </c>
      <c r="B32" s="11"/>
      <c r="C32" s="12"/>
      <c r="D32" s="15">
        <f t="shared" ref="D32:I32" si="5">SUM(D25:D31)</f>
        <v>94</v>
      </c>
      <c r="E32" s="21">
        <f t="shared" si="5"/>
        <v>128</v>
      </c>
      <c r="F32" s="21">
        <f t="shared" si="5"/>
        <v>130</v>
      </c>
      <c r="G32" s="21">
        <f t="shared" si="5"/>
        <v>96</v>
      </c>
      <c r="H32" s="21">
        <f t="shared" si="5"/>
        <v>22</v>
      </c>
      <c r="I32" s="26">
        <f t="shared" si="5"/>
        <v>470</v>
      </c>
      <c r="J32" s="27"/>
    </row>
    <row r="33" spans="1:10" ht="18.75">
      <c r="A33" s="3" t="s">
        <v>18</v>
      </c>
      <c r="B33" s="4" t="s">
        <v>42</v>
      </c>
      <c r="C33" s="13" t="s">
        <v>43</v>
      </c>
      <c r="D33" s="17">
        <v>70</v>
      </c>
      <c r="E33" s="18"/>
      <c r="F33" s="18"/>
      <c r="G33" s="18"/>
      <c r="H33" s="18"/>
      <c r="I33" s="22">
        <v>70</v>
      </c>
      <c r="J33" s="210">
        <f>SUM(I33:I38)</f>
        <v>370</v>
      </c>
    </row>
    <row r="34" spans="1:10" ht="18.75">
      <c r="A34" s="5" t="s">
        <v>19</v>
      </c>
      <c r="B34" s="4" t="s">
        <v>42</v>
      </c>
      <c r="C34" s="13" t="s">
        <v>43</v>
      </c>
      <c r="D34" s="19"/>
      <c r="E34" s="16">
        <v>70</v>
      </c>
      <c r="F34" s="16"/>
      <c r="G34" s="16"/>
      <c r="H34" s="16"/>
      <c r="I34" s="23">
        <f>SUM(D34:H34)</f>
        <v>70</v>
      </c>
      <c r="J34" s="211"/>
    </row>
    <row r="35" spans="1:10" ht="18.75">
      <c r="A35" s="5" t="s">
        <v>20</v>
      </c>
      <c r="B35" s="4" t="s">
        <v>42</v>
      </c>
      <c r="C35" s="13" t="s">
        <v>43</v>
      </c>
      <c r="D35" s="19"/>
      <c r="E35" s="16"/>
      <c r="F35" s="16">
        <v>70</v>
      </c>
      <c r="G35" s="16"/>
      <c r="H35" s="16"/>
      <c r="I35" s="23">
        <f>SUM(D35:H35)</f>
        <v>70</v>
      </c>
      <c r="J35" s="211"/>
    </row>
    <row r="36" spans="1:10" ht="18.75">
      <c r="A36" s="5" t="s">
        <v>21</v>
      </c>
      <c r="B36" s="4" t="s">
        <v>42</v>
      </c>
      <c r="C36" s="13" t="s">
        <v>43</v>
      </c>
      <c r="D36" s="19"/>
      <c r="E36" s="16"/>
      <c r="F36" s="16">
        <v>39</v>
      </c>
      <c r="G36" s="16"/>
      <c r="H36" s="16"/>
      <c r="I36" s="23">
        <f>SUM(D36:H36)</f>
        <v>39</v>
      </c>
      <c r="J36" s="211"/>
    </row>
    <row r="37" spans="1:10" ht="18.75">
      <c r="A37" s="5" t="s">
        <v>22</v>
      </c>
      <c r="B37" s="4" t="s">
        <v>42</v>
      </c>
      <c r="C37" s="13" t="s">
        <v>43</v>
      </c>
      <c r="D37" s="19"/>
      <c r="E37" s="16"/>
      <c r="F37" s="16"/>
      <c r="G37" s="16">
        <v>74</v>
      </c>
      <c r="H37" s="16"/>
      <c r="I37" s="23">
        <f>SUM(D37:H37)</f>
        <v>74</v>
      </c>
      <c r="J37" s="211"/>
    </row>
    <row r="38" spans="1:10" ht="19.5" thickBot="1">
      <c r="A38" s="5" t="s">
        <v>23</v>
      </c>
      <c r="B38" s="4" t="s">
        <v>42</v>
      </c>
      <c r="C38" s="13" t="s">
        <v>43</v>
      </c>
      <c r="D38" s="19">
        <v>5</v>
      </c>
      <c r="E38" s="16">
        <v>24</v>
      </c>
      <c r="F38" s="16"/>
      <c r="G38" s="16"/>
      <c r="H38" s="16">
        <v>18</v>
      </c>
      <c r="I38" s="23">
        <f>SUM(D38:H38)</f>
        <v>47</v>
      </c>
      <c r="J38" s="211"/>
    </row>
    <row r="39" spans="1:10" ht="19.5" thickBot="1">
      <c r="A39" s="10" t="s">
        <v>23</v>
      </c>
      <c r="B39" s="11"/>
      <c r="C39" s="12"/>
      <c r="D39" s="15">
        <f t="shared" ref="D39:I39" si="6">SUM(D33:D38)</f>
        <v>75</v>
      </c>
      <c r="E39" s="21">
        <f t="shared" si="6"/>
        <v>94</v>
      </c>
      <c r="F39" s="21">
        <f t="shared" si="6"/>
        <v>109</v>
      </c>
      <c r="G39" s="21">
        <f t="shared" si="6"/>
        <v>74</v>
      </c>
      <c r="H39" s="21">
        <f t="shared" si="6"/>
        <v>18</v>
      </c>
      <c r="I39" s="26">
        <f t="shared" si="6"/>
        <v>370</v>
      </c>
      <c r="J39" s="27"/>
    </row>
    <row r="40" spans="1:10" ht="18.75">
      <c r="A40" s="3" t="s">
        <v>18</v>
      </c>
      <c r="B40" s="4" t="s">
        <v>40</v>
      </c>
      <c r="C40" s="13" t="s">
        <v>27</v>
      </c>
      <c r="D40" s="17">
        <v>31</v>
      </c>
      <c r="E40" s="18">
        <v>32</v>
      </c>
      <c r="F40" s="18"/>
      <c r="G40" s="18"/>
      <c r="H40" s="18"/>
      <c r="I40" s="22">
        <f>+D40+E40</f>
        <v>63</v>
      </c>
      <c r="J40" s="210">
        <f>+I42</f>
        <v>130</v>
      </c>
    </row>
    <row r="41" spans="1:10" ht="19.5" thickBot="1">
      <c r="A41" s="5" t="s">
        <v>19</v>
      </c>
      <c r="B41" s="4" t="s">
        <v>40</v>
      </c>
      <c r="C41" s="13" t="s">
        <v>27</v>
      </c>
      <c r="D41" s="19"/>
      <c r="E41" s="16"/>
      <c r="F41" s="16">
        <v>49</v>
      </c>
      <c r="G41" s="16">
        <v>10</v>
      </c>
      <c r="H41" s="16">
        <v>8</v>
      </c>
      <c r="I41" s="23">
        <f>+F41+G41+H41</f>
        <v>67</v>
      </c>
      <c r="J41" s="211"/>
    </row>
    <row r="42" spans="1:10" ht="19.5" thickBot="1">
      <c r="A42" s="10" t="s">
        <v>19</v>
      </c>
      <c r="B42" s="11"/>
      <c r="C42" s="12"/>
      <c r="D42" s="15">
        <f t="shared" ref="D42:I42" si="7">SUM(D40:D41)</f>
        <v>31</v>
      </c>
      <c r="E42" s="15">
        <f t="shared" si="7"/>
        <v>32</v>
      </c>
      <c r="F42" s="15">
        <f t="shared" si="7"/>
        <v>49</v>
      </c>
      <c r="G42" s="15">
        <f t="shared" si="7"/>
        <v>10</v>
      </c>
      <c r="H42" s="15">
        <f t="shared" si="7"/>
        <v>8</v>
      </c>
      <c r="I42" s="26">
        <f t="shared" si="7"/>
        <v>130</v>
      </c>
      <c r="J42" s="27"/>
    </row>
    <row r="43" spans="1:10" ht="18.75">
      <c r="A43" s="3" t="s">
        <v>18</v>
      </c>
      <c r="B43" s="4" t="s">
        <v>44</v>
      </c>
      <c r="C43" s="13" t="s">
        <v>45</v>
      </c>
      <c r="D43" s="17">
        <v>68</v>
      </c>
      <c r="E43" s="18"/>
      <c r="F43" s="18"/>
      <c r="G43" s="18"/>
      <c r="H43" s="18"/>
      <c r="I43" s="22">
        <f>+D43</f>
        <v>68</v>
      </c>
      <c r="J43" s="210">
        <f>SUM(I43:I46)</f>
        <v>261</v>
      </c>
    </row>
    <row r="44" spans="1:10" ht="18.75">
      <c r="A44" s="5" t="s">
        <v>19</v>
      </c>
      <c r="B44" s="4" t="s">
        <v>44</v>
      </c>
      <c r="C44" s="13" t="s">
        <v>45</v>
      </c>
      <c r="D44" s="19"/>
      <c r="E44" s="16">
        <v>70</v>
      </c>
      <c r="F44" s="16"/>
      <c r="G44" s="16"/>
      <c r="H44" s="16"/>
      <c r="I44" s="23">
        <f>SUM(D44:H44)</f>
        <v>70</v>
      </c>
      <c r="J44" s="211"/>
    </row>
    <row r="45" spans="1:10" ht="18.75">
      <c r="A45" s="5" t="s">
        <v>20</v>
      </c>
      <c r="B45" s="4" t="s">
        <v>44</v>
      </c>
      <c r="C45" s="13" t="s">
        <v>45</v>
      </c>
      <c r="D45" s="19">
        <v>46</v>
      </c>
      <c r="E45" s="16"/>
      <c r="F45" s="16"/>
      <c r="G45" s="16"/>
      <c r="H45" s="16">
        <v>13</v>
      </c>
      <c r="I45" s="23">
        <f>SUM(D45:H45)</f>
        <v>59</v>
      </c>
      <c r="J45" s="211"/>
    </row>
    <row r="46" spans="1:10" ht="19.5" thickBot="1">
      <c r="A46" s="5" t="s">
        <v>21</v>
      </c>
      <c r="B46" s="4" t="s">
        <v>44</v>
      </c>
      <c r="C46" s="13" t="s">
        <v>45</v>
      </c>
      <c r="D46" s="19"/>
      <c r="E46" s="16"/>
      <c r="F46" s="16">
        <v>13</v>
      </c>
      <c r="G46" s="16">
        <v>51</v>
      </c>
      <c r="H46" s="16"/>
      <c r="I46" s="23">
        <f>SUM(D46:H46)</f>
        <v>64</v>
      </c>
      <c r="J46" s="211"/>
    </row>
    <row r="47" spans="1:10" ht="19.5" thickBot="1">
      <c r="A47" s="10" t="s">
        <v>21</v>
      </c>
      <c r="B47" s="11"/>
      <c r="C47" s="12"/>
      <c r="D47" s="15">
        <f t="shared" ref="D47:I47" si="8">SUM(D43:D46)</f>
        <v>114</v>
      </c>
      <c r="E47" s="21">
        <f t="shared" si="8"/>
        <v>70</v>
      </c>
      <c r="F47" s="21">
        <f t="shared" si="8"/>
        <v>13</v>
      </c>
      <c r="G47" s="21">
        <f t="shared" si="8"/>
        <v>51</v>
      </c>
      <c r="H47" s="21">
        <f t="shared" si="8"/>
        <v>13</v>
      </c>
      <c r="I47" s="26">
        <f t="shared" si="8"/>
        <v>261</v>
      </c>
      <c r="J47" s="27"/>
    </row>
    <row r="48" spans="1:10">
      <c r="A48" s="7"/>
      <c r="B48" s="7"/>
      <c r="C48" s="7"/>
      <c r="D48" s="7"/>
      <c r="E48" s="7"/>
      <c r="F48" s="7"/>
      <c r="G48" s="7"/>
      <c r="H48" s="7"/>
      <c r="I48" s="8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8"/>
      <c r="J49" s="7"/>
    </row>
    <row r="50" spans="1:10">
      <c r="A50" s="25" t="s">
        <v>28</v>
      </c>
      <c r="B50" s="7"/>
      <c r="C50" s="28">
        <f>+A11+A19+A24+A32+A39+A42+A47</f>
        <v>38</v>
      </c>
      <c r="D50" s="7" t="s">
        <v>29</v>
      </c>
      <c r="E50" s="7"/>
      <c r="F50" s="7"/>
      <c r="G50" s="7"/>
      <c r="H50" s="7"/>
      <c r="I50" s="8"/>
      <c r="J50" s="7"/>
    </row>
    <row r="51" spans="1:10">
      <c r="A51" s="25" t="s">
        <v>0</v>
      </c>
      <c r="B51" s="7"/>
      <c r="C51" s="7">
        <f>+J4+J12+J20+J25+J33+J40+J43</f>
        <v>2443</v>
      </c>
      <c r="D51" s="7" t="s">
        <v>30</v>
      </c>
      <c r="E51" s="7"/>
      <c r="F51" s="7"/>
      <c r="G51" s="7"/>
      <c r="H51" s="7"/>
      <c r="I51" s="8"/>
      <c r="J51" s="7"/>
    </row>
    <row r="52" spans="1:10">
      <c r="A52" s="25" t="s">
        <v>31</v>
      </c>
      <c r="B52" s="7"/>
      <c r="C52" s="7"/>
      <c r="D52" s="7"/>
      <c r="E52" s="7"/>
      <c r="F52" s="7"/>
      <c r="G52" s="7"/>
      <c r="H52" s="7"/>
      <c r="I52" s="8"/>
      <c r="J52" s="7"/>
    </row>
    <row r="53" spans="1:10">
      <c r="A53" s="25" t="s">
        <v>32</v>
      </c>
      <c r="B53" s="7"/>
      <c r="C53" s="24"/>
      <c r="D53" s="7" t="s">
        <v>33</v>
      </c>
      <c r="E53" s="7"/>
      <c r="F53" s="7"/>
      <c r="G53" s="7"/>
      <c r="H53" s="7"/>
      <c r="I53" s="8"/>
      <c r="J53" s="7"/>
    </row>
    <row r="54" spans="1:10">
      <c r="A54" s="25" t="s">
        <v>34</v>
      </c>
      <c r="B54" s="7"/>
      <c r="C54" s="24"/>
      <c r="D54" s="7" t="s">
        <v>33</v>
      </c>
      <c r="E54" s="7"/>
      <c r="F54" s="7"/>
      <c r="G54" s="7"/>
      <c r="H54" s="7"/>
      <c r="I54" s="8"/>
      <c r="J54" s="7"/>
    </row>
    <row r="55" spans="1:10">
      <c r="I55" s="2"/>
    </row>
  </sheetData>
  <mergeCells count="12">
    <mergeCell ref="J43:J46"/>
    <mergeCell ref="A1:A3"/>
    <mergeCell ref="B1:B3"/>
    <mergeCell ref="C1:C3"/>
    <mergeCell ref="D1:I2"/>
    <mergeCell ref="J1:J3"/>
    <mergeCell ref="J4:J10"/>
    <mergeCell ref="J12:J18"/>
    <mergeCell ref="J20:J23"/>
    <mergeCell ref="J25:J31"/>
    <mergeCell ref="J33:J38"/>
    <mergeCell ref="J40:J41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"/>
  <sheetViews>
    <sheetView topLeftCell="A381" zoomScale="70" zoomScaleNormal="70" zoomScalePageLayoutView="60" workbookViewId="0">
      <selection activeCell="B413" sqref="B413"/>
    </sheetView>
  </sheetViews>
  <sheetFormatPr defaultColWidth="9.140625" defaultRowHeight="15"/>
  <cols>
    <col min="1" max="1" width="11.7109375" style="30" customWidth="1"/>
    <col min="2" max="2" width="44.42578125" style="30" bestFit="1" customWidth="1"/>
    <col min="3" max="3" width="24.42578125" style="30" customWidth="1"/>
    <col min="4" max="7" width="9.140625" style="30"/>
    <col min="8" max="8" width="9" style="30" customWidth="1"/>
    <col min="9" max="9" width="14.140625" style="31" customWidth="1"/>
    <col min="10" max="16384" width="9.140625" style="30"/>
  </cols>
  <sheetData>
    <row r="1" spans="1:13" ht="15" customHeight="1" thickBot="1"/>
    <row r="2" spans="1:13" ht="16.5" customHeight="1" thickTop="1">
      <c r="A2" s="232" t="s">
        <v>9</v>
      </c>
      <c r="B2" s="235" t="s">
        <v>10</v>
      </c>
      <c r="C2" s="235" t="s">
        <v>2</v>
      </c>
      <c r="D2" s="238" t="s">
        <v>11</v>
      </c>
      <c r="E2" s="239"/>
      <c r="F2" s="239"/>
      <c r="G2" s="239"/>
      <c r="H2" s="239"/>
      <c r="I2" s="239"/>
      <c r="J2" s="242" t="s">
        <v>1</v>
      </c>
    </row>
    <row r="3" spans="1:13" ht="15.75" customHeight="1" thickBot="1">
      <c r="A3" s="233"/>
      <c r="B3" s="236"/>
      <c r="C3" s="236"/>
      <c r="D3" s="240"/>
      <c r="E3" s="241"/>
      <c r="F3" s="241"/>
      <c r="G3" s="241"/>
      <c r="H3" s="241"/>
      <c r="I3" s="241"/>
      <c r="J3" s="243"/>
    </row>
    <row r="4" spans="1:13" ht="19.5" thickBot="1">
      <c r="A4" s="234"/>
      <c r="B4" s="237"/>
      <c r="C4" s="237"/>
      <c r="D4" s="32" t="s">
        <v>12</v>
      </c>
      <c r="E4" s="32" t="s">
        <v>13</v>
      </c>
      <c r="F4" s="32" t="s">
        <v>14</v>
      </c>
      <c r="G4" s="32" t="s">
        <v>15</v>
      </c>
      <c r="H4" s="32" t="s">
        <v>16</v>
      </c>
      <c r="I4" s="46" t="s">
        <v>17</v>
      </c>
      <c r="J4" s="243"/>
    </row>
    <row r="5" spans="1:13" ht="19.5" thickTop="1">
      <c r="A5" s="161" t="s">
        <v>18</v>
      </c>
      <c r="B5" s="162" t="s">
        <v>57</v>
      </c>
      <c r="C5" s="163" t="s">
        <v>47</v>
      </c>
      <c r="D5" s="164">
        <v>20</v>
      </c>
      <c r="E5" s="165"/>
      <c r="F5" s="165"/>
      <c r="G5" s="165"/>
      <c r="H5" s="165"/>
      <c r="I5" s="166">
        <f t="shared" ref="I5:I25" si="0">SUM(D5:H5)</f>
        <v>20</v>
      </c>
      <c r="J5" s="245">
        <f>+I26</f>
        <v>412</v>
      </c>
    </row>
    <row r="6" spans="1:13" ht="18.75">
      <c r="A6" s="167" t="s">
        <v>19</v>
      </c>
      <c r="B6" s="162" t="s">
        <v>57</v>
      </c>
      <c r="C6" s="163" t="s">
        <v>47</v>
      </c>
      <c r="D6" s="168">
        <v>20</v>
      </c>
      <c r="E6" s="169"/>
      <c r="F6" s="169"/>
      <c r="G6" s="169"/>
      <c r="H6" s="169"/>
      <c r="I6" s="170">
        <f t="shared" si="0"/>
        <v>20</v>
      </c>
      <c r="J6" s="246"/>
    </row>
    <row r="7" spans="1:13" ht="18.75">
      <c r="A7" s="167" t="s">
        <v>20</v>
      </c>
      <c r="B7" s="162" t="s">
        <v>57</v>
      </c>
      <c r="C7" s="163" t="s">
        <v>47</v>
      </c>
      <c r="D7" s="168">
        <v>20</v>
      </c>
      <c r="E7" s="169"/>
      <c r="F7" s="169"/>
      <c r="G7" s="169"/>
      <c r="H7" s="169"/>
      <c r="I7" s="170">
        <f t="shared" si="0"/>
        <v>20</v>
      </c>
      <c r="J7" s="246"/>
    </row>
    <row r="8" spans="1:13" ht="18.75">
      <c r="A8" s="167" t="s">
        <v>21</v>
      </c>
      <c r="B8" s="162" t="s">
        <v>57</v>
      </c>
      <c r="C8" s="163" t="s">
        <v>47</v>
      </c>
      <c r="D8" s="168">
        <v>19</v>
      </c>
      <c r="E8" s="169"/>
      <c r="F8" s="169"/>
      <c r="G8" s="169"/>
      <c r="H8" s="169"/>
      <c r="I8" s="170">
        <f t="shared" si="0"/>
        <v>19</v>
      </c>
      <c r="J8" s="246"/>
    </row>
    <row r="9" spans="1:13" ht="18.75">
      <c r="A9" s="167" t="s">
        <v>22</v>
      </c>
      <c r="B9" s="162" t="s">
        <v>57</v>
      </c>
      <c r="C9" s="163" t="s">
        <v>47</v>
      </c>
      <c r="D9" s="168"/>
      <c r="E9" s="169">
        <v>20</v>
      </c>
      <c r="F9" s="169"/>
      <c r="G9" s="169"/>
      <c r="H9" s="169"/>
      <c r="I9" s="170">
        <f t="shared" si="0"/>
        <v>20</v>
      </c>
      <c r="J9" s="246"/>
    </row>
    <row r="10" spans="1:13" ht="18.75">
      <c r="A10" s="167" t="s">
        <v>23</v>
      </c>
      <c r="B10" s="162" t="s">
        <v>57</v>
      </c>
      <c r="C10" s="163" t="s">
        <v>47</v>
      </c>
      <c r="D10" s="168"/>
      <c r="E10" s="169">
        <v>20</v>
      </c>
      <c r="F10" s="169"/>
      <c r="G10" s="169"/>
      <c r="H10" s="169"/>
      <c r="I10" s="170">
        <f t="shared" si="0"/>
        <v>20</v>
      </c>
      <c r="J10" s="246"/>
    </row>
    <row r="11" spans="1:13" ht="18.75">
      <c r="A11" s="167" t="s">
        <v>24</v>
      </c>
      <c r="B11" s="162" t="s">
        <v>57</v>
      </c>
      <c r="C11" s="163" t="s">
        <v>47</v>
      </c>
      <c r="D11" s="171"/>
      <c r="E11" s="172">
        <v>20</v>
      </c>
      <c r="F11" s="172"/>
      <c r="G11" s="172"/>
      <c r="H11" s="172"/>
      <c r="I11" s="173">
        <f t="shared" si="0"/>
        <v>20</v>
      </c>
      <c r="J11" s="246"/>
      <c r="M11" s="36"/>
    </row>
    <row r="12" spans="1:13" ht="18.75">
      <c r="A12" s="167" t="s">
        <v>25</v>
      </c>
      <c r="B12" s="162" t="s">
        <v>57</v>
      </c>
      <c r="C12" s="163" t="s">
        <v>47</v>
      </c>
      <c r="D12" s="171"/>
      <c r="E12" s="172">
        <v>20</v>
      </c>
      <c r="F12" s="172"/>
      <c r="G12" s="172"/>
      <c r="H12" s="172"/>
      <c r="I12" s="173">
        <f t="shared" si="0"/>
        <v>20</v>
      </c>
      <c r="J12" s="247"/>
      <c r="M12" s="36"/>
    </row>
    <row r="13" spans="1:13" ht="18.75">
      <c r="A13" s="167" t="s">
        <v>50</v>
      </c>
      <c r="B13" s="162" t="s">
        <v>57</v>
      </c>
      <c r="C13" s="163" t="s">
        <v>47</v>
      </c>
      <c r="D13" s="171"/>
      <c r="E13" s="172">
        <v>20</v>
      </c>
      <c r="F13" s="172"/>
      <c r="G13" s="172"/>
      <c r="H13" s="172"/>
      <c r="I13" s="173">
        <f t="shared" si="0"/>
        <v>20</v>
      </c>
      <c r="J13" s="247"/>
      <c r="M13" s="36"/>
    </row>
    <row r="14" spans="1:13" ht="18.75">
      <c r="A14" s="167" t="s">
        <v>51</v>
      </c>
      <c r="B14" s="162" t="s">
        <v>57</v>
      </c>
      <c r="C14" s="163" t="s">
        <v>47</v>
      </c>
      <c r="D14" s="171"/>
      <c r="E14" s="172"/>
      <c r="F14" s="172">
        <v>20</v>
      </c>
      <c r="G14" s="172"/>
      <c r="H14" s="172"/>
      <c r="I14" s="173">
        <f t="shared" si="0"/>
        <v>20</v>
      </c>
      <c r="J14" s="247"/>
      <c r="M14" s="36"/>
    </row>
    <row r="15" spans="1:13" ht="18.75">
      <c r="A15" s="167" t="s">
        <v>52</v>
      </c>
      <c r="B15" s="162" t="s">
        <v>57</v>
      </c>
      <c r="C15" s="163" t="s">
        <v>47</v>
      </c>
      <c r="D15" s="171"/>
      <c r="E15" s="172"/>
      <c r="F15" s="172">
        <v>20</v>
      </c>
      <c r="G15" s="172"/>
      <c r="H15" s="172"/>
      <c r="I15" s="173">
        <f t="shared" si="0"/>
        <v>20</v>
      </c>
      <c r="J15" s="247"/>
      <c r="M15" s="36"/>
    </row>
    <row r="16" spans="1:13" ht="18.75">
      <c r="A16" s="167" t="s">
        <v>53</v>
      </c>
      <c r="B16" s="162" t="s">
        <v>57</v>
      </c>
      <c r="C16" s="163" t="s">
        <v>47</v>
      </c>
      <c r="D16" s="171"/>
      <c r="E16" s="172"/>
      <c r="F16" s="172">
        <v>20</v>
      </c>
      <c r="G16" s="172"/>
      <c r="H16" s="172"/>
      <c r="I16" s="173">
        <f t="shared" si="0"/>
        <v>20</v>
      </c>
      <c r="J16" s="247"/>
      <c r="M16" s="36"/>
    </row>
    <row r="17" spans="1:13" ht="18.75">
      <c r="A17" s="167" t="s">
        <v>54</v>
      </c>
      <c r="B17" s="162" t="s">
        <v>57</v>
      </c>
      <c r="C17" s="163" t="s">
        <v>47</v>
      </c>
      <c r="D17" s="171"/>
      <c r="E17" s="172"/>
      <c r="F17" s="172">
        <v>20</v>
      </c>
      <c r="G17" s="172"/>
      <c r="H17" s="172"/>
      <c r="I17" s="173">
        <f t="shared" si="0"/>
        <v>20</v>
      </c>
      <c r="J17" s="247"/>
      <c r="M17" s="36"/>
    </row>
    <row r="18" spans="1:13" ht="18.75">
      <c r="A18" s="167" t="s">
        <v>55</v>
      </c>
      <c r="B18" s="162" t="s">
        <v>57</v>
      </c>
      <c r="C18" s="163" t="s">
        <v>47</v>
      </c>
      <c r="D18" s="171"/>
      <c r="E18" s="172"/>
      <c r="F18" s="172">
        <v>20</v>
      </c>
      <c r="G18" s="172"/>
      <c r="H18" s="172"/>
      <c r="I18" s="173">
        <f t="shared" si="0"/>
        <v>20</v>
      </c>
      <c r="J18" s="247"/>
      <c r="M18" s="36"/>
    </row>
    <row r="19" spans="1:13" ht="18.75">
      <c r="A19" s="167" t="s">
        <v>56</v>
      </c>
      <c r="B19" s="162" t="s">
        <v>57</v>
      </c>
      <c r="C19" s="163" t="s">
        <v>47</v>
      </c>
      <c r="D19" s="171"/>
      <c r="E19" s="172"/>
      <c r="F19" s="172">
        <v>20</v>
      </c>
      <c r="G19" s="172"/>
      <c r="H19" s="172"/>
      <c r="I19" s="173">
        <f t="shared" si="0"/>
        <v>20</v>
      </c>
      <c r="J19" s="247"/>
      <c r="M19" s="36"/>
    </row>
    <row r="20" spans="1:13" ht="18.75">
      <c r="A20" s="167" t="s">
        <v>58</v>
      </c>
      <c r="B20" s="162" t="s">
        <v>57</v>
      </c>
      <c r="C20" s="163" t="s">
        <v>47</v>
      </c>
      <c r="D20" s="171"/>
      <c r="E20" s="172"/>
      <c r="F20" s="172"/>
      <c r="G20" s="172">
        <v>20</v>
      </c>
      <c r="H20" s="172"/>
      <c r="I20" s="173">
        <f t="shared" si="0"/>
        <v>20</v>
      </c>
      <c r="J20" s="247"/>
      <c r="M20" s="36"/>
    </row>
    <row r="21" spans="1:13" ht="18.75">
      <c r="A21" s="167" t="s">
        <v>59</v>
      </c>
      <c r="B21" s="162" t="s">
        <v>57</v>
      </c>
      <c r="C21" s="163" t="s">
        <v>47</v>
      </c>
      <c r="D21" s="171"/>
      <c r="E21" s="172"/>
      <c r="F21" s="172"/>
      <c r="G21" s="172">
        <v>20</v>
      </c>
      <c r="H21" s="172"/>
      <c r="I21" s="173">
        <f t="shared" si="0"/>
        <v>20</v>
      </c>
      <c r="J21" s="247"/>
      <c r="M21" s="36"/>
    </row>
    <row r="22" spans="1:13" ht="18.75">
      <c r="A22" s="167" t="s">
        <v>60</v>
      </c>
      <c r="B22" s="162" t="s">
        <v>57</v>
      </c>
      <c r="C22" s="163" t="s">
        <v>47</v>
      </c>
      <c r="D22" s="171"/>
      <c r="E22" s="172"/>
      <c r="F22" s="172"/>
      <c r="G22" s="172">
        <v>20</v>
      </c>
      <c r="H22" s="172"/>
      <c r="I22" s="173">
        <f t="shared" si="0"/>
        <v>20</v>
      </c>
      <c r="J22" s="247"/>
      <c r="M22" s="36"/>
    </row>
    <row r="23" spans="1:13" ht="18.75">
      <c r="A23" s="167" t="s">
        <v>61</v>
      </c>
      <c r="B23" s="162" t="s">
        <v>57</v>
      </c>
      <c r="C23" s="163" t="s">
        <v>47</v>
      </c>
      <c r="D23" s="171"/>
      <c r="E23" s="172"/>
      <c r="F23" s="172"/>
      <c r="G23" s="172">
        <v>20</v>
      </c>
      <c r="H23" s="172"/>
      <c r="I23" s="173">
        <f t="shared" si="0"/>
        <v>20</v>
      </c>
      <c r="J23" s="247"/>
      <c r="M23" s="36"/>
    </row>
    <row r="24" spans="1:13" ht="18.75">
      <c r="A24" s="167" t="s">
        <v>62</v>
      </c>
      <c r="B24" s="162" t="s">
        <v>57</v>
      </c>
      <c r="C24" s="163" t="s">
        <v>47</v>
      </c>
      <c r="D24" s="171"/>
      <c r="E24" s="172"/>
      <c r="F24" s="172"/>
      <c r="G24" s="172"/>
      <c r="H24" s="172">
        <v>20</v>
      </c>
      <c r="I24" s="173">
        <f t="shared" si="0"/>
        <v>20</v>
      </c>
      <c r="J24" s="247"/>
      <c r="M24" s="36"/>
    </row>
    <row r="25" spans="1:13" ht="19.5" thickBot="1">
      <c r="A25" s="167" t="s">
        <v>63</v>
      </c>
      <c r="B25" s="162" t="s">
        <v>57</v>
      </c>
      <c r="C25" s="163" t="s">
        <v>47</v>
      </c>
      <c r="D25" s="174"/>
      <c r="E25" s="175">
        <v>3</v>
      </c>
      <c r="F25" s="175">
        <v>1</v>
      </c>
      <c r="G25" s="175"/>
      <c r="H25" s="175">
        <v>9</v>
      </c>
      <c r="I25" s="176">
        <f t="shared" si="0"/>
        <v>13</v>
      </c>
      <c r="J25" s="248"/>
      <c r="M25" s="36"/>
    </row>
    <row r="26" spans="1:13" ht="19.5" thickBot="1">
      <c r="A26" s="48" t="s">
        <v>63</v>
      </c>
      <c r="B26" s="49"/>
      <c r="C26" s="50"/>
      <c r="D26" s="51">
        <f t="shared" ref="D26:I26" si="1">SUM(D5:D25)</f>
        <v>79</v>
      </c>
      <c r="E26" s="52">
        <f t="shared" si="1"/>
        <v>103</v>
      </c>
      <c r="F26" s="52">
        <f t="shared" si="1"/>
        <v>121</v>
      </c>
      <c r="G26" s="52">
        <f t="shared" si="1"/>
        <v>80</v>
      </c>
      <c r="H26" s="52">
        <f t="shared" si="1"/>
        <v>29</v>
      </c>
      <c r="I26" s="53">
        <f t="shared" si="1"/>
        <v>412</v>
      </c>
      <c r="J26" s="54"/>
    </row>
    <row r="27" spans="1:13" ht="19.5" thickBot="1">
      <c r="A27" s="37"/>
      <c r="B27" s="38"/>
      <c r="C27" s="37"/>
      <c r="D27" s="39"/>
      <c r="E27" s="39"/>
      <c r="F27" s="39"/>
      <c r="G27" s="39"/>
      <c r="H27" s="39"/>
      <c r="I27" s="39"/>
      <c r="J27" s="39"/>
    </row>
    <row r="28" spans="1:13" ht="15.75" thickTop="1">
      <c r="A28" s="232" t="s">
        <v>9</v>
      </c>
      <c r="B28" s="235" t="s">
        <v>10</v>
      </c>
      <c r="C28" s="235" t="s">
        <v>2</v>
      </c>
      <c r="D28" s="238" t="s">
        <v>11</v>
      </c>
      <c r="E28" s="239"/>
      <c r="F28" s="239"/>
      <c r="G28" s="239"/>
      <c r="H28" s="239"/>
      <c r="I28" s="239"/>
      <c r="J28" s="242" t="s">
        <v>1</v>
      </c>
    </row>
    <row r="29" spans="1:13" ht="15.75" thickBot="1">
      <c r="A29" s="233"/>
      <c r="B29" s="236"/>
      <c r="C29" s="236"/>
      <c r="D29" s="240"/>
      <c r="E29" s="241"/>
      <c r="F29" s="241"/>
      <c r="G29" s="241"/>
      <c r="H29" s="241"/>
      <c r="I29" s="241"/>
      <c r="J29" s="243"/>
    </row>
    <row r="30" spans="1:13" ht="19.5" thickBot="1">
      <c r="A30" s="234"/>
      <c r="B30" s="237"/>
      <c r="C30" s="237"/>
      <c r="D30" s="32" t="s">
        <v>12</v>
      </c>
      <c r="E30" s="32" t="s">
        <v>13</v>
      </c>
      <c r="F30" s="32" t="s">
        <v>14</v>
      </c>
      <c r="G30" s="32" t="s">
        <v>15</v>
      </c>
      <c r="H30" s="32" t="s">
        <v>16</v>
      </c>
      <c r="I30" s="46" t="s">
        <v>17</v>
      </c>
      <c r="J30" s="243"/>
    </row>
    <row r="31" spans="1:13" ht="19.5" thickTop="1">
      <c r="A31" s="161" t="s">
        <v>18</v>
      </c>
      <c r="B31" s="162" t="s">
        <v>68</v>
      </c>
      <c r="C31" s="163" t="s">
        <v>43</v>
      </c>
      <c r="D31" s="164">
        <v>20</v>
      </c>
      <c r="E31" s="165"/>
      <c r="F31" s="165"/>
      <c r="G31" s="165"/>
      <c r="H31" s="165"/>
      <c r="I31" s="166">
        <f t="shared" ref="I31:I50" si="2">SUM(D31:H31)</f>
        <v>20</v>
      </c>
      <c r="J31" s="245">
        <f>+I56</f>
        <v>509</v>
      </c>
    </row>
    <row r="32" spans="1:13" ht="18.75">
      <c r="A32" s="167" t="s">
        <v>19</v>
      </c>
      <c r="B32" s="162" t="s">
        <v>68</v>
      </c>
      <c r="C32" s="163" t="s">
        <v>43</v>
      </c>
      <c r="D32" s="168">
        <v>20</v>
      </c>
      <c r="E32" s="169"/>
      <c r="F32" s="169"/>
      <c r="G32" s="169"/>
      <c r="H32" s="169"/>
      <c r="I32" s="170">
        <f t="shared" si="2"/>
        <v>20</v>
      </c>
      <c r="J32" s="246"/>
    </row>
    <row r="33" spans="1:10" ht="18.75">
      <c r="A33" s="167" t="s">
        <v>20</v>
      </c>
      <c r="B33" s="162" t="s">
        <v>68</v>
      </c>
      <c r="C33" s="163" t="s">
        <v>43</v>
      </c>
      <c r="D33" s="168">
        <v>20</v>
      </c>
      <c r="E33" s="169"/>
      <c r="F33" s="169"/>
      <c r="G33" s="169"/>
      <c r="H33" s="169"/>
      <c r="I33" s="170">
        <f t="shared" si="2"/>
        <v>20</v>
      </c>
      <c r="J33" s="246"/>
    </row>
    <row r="34" spans="1:10" ht="18.75">
      <c r="A34" s="167" t="s">
        <v>21</v>
      </c>
      <c r="B34" s="162" t="s">
        <v>68</v>
      </c>
      <c r="C34" s="163" t="s">
        <v>43</v>
      </c>
      <c r="D34" s="168">
        <v>20</v>
      </c>
      <c r="E34" s="169"/>
      <c r="F34" s="169"/>
      <c r="G34" s="169"/>
      <c r="H34" s="169"/>
      <c r="I34" s="170">
        <f t="shared" si="2"/>
        <v>20</v>
      </c>
      <c r="J34" s="246"/>
    </row>
    <row r="35" spans="1:10" ht="18.75">
      <c r="A35" s="167" t="s">
        <v>22</v>
      </c>
      <c r="B35" s="162" t="s">
        <v>68</v>
      </c>
      <c r="C35" s="163" t="s">
        <v>43</v>
      </c>
      <c r="D35" s="168"/>
      <c r="E35" s="169">
        <v>20</v>
      </c>
      <c r="F35" s="169"/>
      <c r="G35" s="169"/>
      <c r="H35" s="169"/>
      <c r="I35" s="170">
        <f t="shared" si="2"/>
        <v>20</v>
      </c>
      <c r="J35" s="246"/>
    </row>
    <row r="36" spans="1:10" ht="18.75">
      <c r="A36" s="167" t="s">
        <v>23</v>
      </c>
      <c r="B36" s="162" t="s">
        <v>68</v>
      </c>
      <c r="C36" s="163" t="s">
        <v>43</v>
      </c>
      <c r="D36" s="168"/>
      <c r="E36" s="169">
        <v>20</v>
      </c>
      <c r="F36" s="169"/>
      <c r="G36" s="169"/>
      <c r="H36" s="169"/>
      <c r="I36" s="170">
        <f t="shared" si="2"/>
        <v>20</v>
      </c>
      <c r="J36" s="246"/>
    </row>
    <row r="37" spans="1:10" ht="18.75">
      <c r="A37" s="167" t="s">
        <v>24</v>
      </c>
      <c r="B37" s="162" t="s">
        <v>68</v>
      </c>
      <c r="C37" s="163" t="s">
        <v>43</v>
      </c>
      <c r="D37" s="171"/>
      <c r="E37" s="172">
        <v>20</v>
      </c>
      <c r="F37" s="172"/>
      <c r="G37" s="172"/>
      <c r="H37" s="172"/>
      <c r="I37" s="173">
        <f t="shared" si="2"/>
        <v>20</v>
      </c>
      <c r="J37" s="246"/>
    </row>
    <row r="38" spans="1:10" ht="18.75">
      <c r="A38" s="167" t="s">
        <v>25</v>
      </c>
      <c r="B38" s="162" t="s">
        <v>68</v>
      </c>
      <c r="C38" s="163" t="s">
        <v>43</v>
      </c>
      <c r="D38" s="171"/>
      <c r="E38" s="172">
        <v>20</v>
      </c>
      <c r="F38" s="172"/>
      <c r="G38" s="172"/>
      <c r="H38" s="172"/>
      <c r="I38" s="173">
        <f t="shared" si="2"/>
        <v>20</v>
      </c>
      <c r="J38" s="247"/>
    </row>
    <row r="39" spans="1:10" ht="18.75">
      <c r="A39" s="167" t="s">
        <v>50</v>
      </c>
      <c r="B39" s="162" t="s">
        <v>68</v>
      </c>
      <c r="C39" s="163" t="s">
        <v>43</v>
      </c>
      <c r="D39" s="171"/>
      <c r="E39" s="172"/>
      <c r="F39" s="172">
        <v>20</v>
      </c>
      <c r="G39" s="172"/>
      <c r="H39" s="172"/>
      <c r="I39" s="173">
        <f t="shared" si="2"/>
        <v>20</v>
      </c>
      <c r="J39" s="247"/>
    </row>
    <row r="40" spans="1:10" ht="18.75">
      <c r="A40" s="167" t="s">
        <v>51</v>
      </c>
      <c r="B40" s="162" t="s">
        <v>68</v>
      </c>
      <c r="C40" s="163" t="s">
        <v>43</v>
      </c>
      <c r="D40" s="171"/>
      <c r="E40" s="172"/>
      <c r="F40" s="172">
        <v>20</v>
      </c>
      <c r="G40" s="172"/>
      <c r="H40" s="172"/>
      <c r="I40" s="173">
        <f t="shared" si="2"/>
        <v>20</v>
      </c>
      <c r="J40" s="247"/>
    </row>
    <row r="41" spans="1:10" ht="18.75">
      <c r="A41" s="167" t="s">
        <v>52</v>
      </c>
      <c r="B41" s="162" t="s">
        <v>68</v>
      </c>
      <c r="C41" s="163" t="s">
        <v>43</v>
      </c>
      <c r="D41" s="171"/>
      <c r="E41" s="172"/>
      <c r="F41" s="172">
        <v>20</v>
      </c>
      <c r="G41" s="172"/>
      <c r="H41" s="172"/>
      <c r="I41" s="173">
        <f t="shared" si="2"/>
        <v>20</v>
      </c>
      <c r="J41" s="247"/>
    </row>
    <row r="42" spans="1:10" ht="18.75">
      <c r="A42" s="167" t="s">
        <v>53</v>
      </c>
      <c r="B42" s="162" t="s">
        <v>68</v>
      </c>
      <c r="C42" s="163" t="s">
        <v>43</v>
      </c>
      <c r="D42" s="171"/>
      <c r="E42" s="172"/>
      <c r="F42" s="172">
        <v>20</v>
      </c>
      <c r="G42" s="172"/>
      <c r="H42" s="172"/>
      <c r="I42" s="173">
        <f t="shared" si="2"/>
        <v>20</v>
      </c>
      <c r="J42" s="247"/>
    </row>
    <row r="43" spans="1:10" ht="18.75">
      <c r="A43" s="167" t="s">
        <v>54</v>
      </c>
      <c r="B43" s="162" t="s">
        <v>68</v>
      </c>
      <c r="C43" s="163" t="s">
        <v>43</v>
      </c>
      <c r="D43" s="171"/>
      <c r="E43" s="172"/>
      <c r="F43" s="172">
        <v>20</v>
      </c>
      <c r="G43" s="172"/>
      <c r="H43" s="172"/>
      <c r="I43" s="173">
        <f t="shared" si="2"/>
        <v>20</v>
      </c>
      <c r="J43" s="247"/>
    </row>
    <row r="44" spans="1:10" ht="18.75">
      <c r="A44" s="167" t="s">
        <v>55</v>
      </c>
      <c r="B44" s="162" t="s">
        <v>68</v>
      </c>
      <c r="C44" s="163" t="s">
        <v>43</v>
      </c>
      <c r="D44" s="171"/>
      <c r="E44" s="172"/>
      <c r="F44" s="172">
        <v>20</v>
      </c>
      <c r="G44" s="172"/>
      <c r="H44" s="172"/>
      <c r="I44" s="173">
        <f t="shared" si="2"/>
        <v>20</v>
      </c>
      <c r="J44" s="247"/>
    </row>
    <row r="45" spans="1:10" ht="18.75">
      <c r="A45" s="167" t="s">
        <v>56</v>
      </c>
      <c r="B45" s="162" t="s">
        <v>68</v>
      </c>
      <c r="C45" s="163" t="s">
        <v>43</v>
      </c>
      <c r="D45" s="171"/>
      <c r="E45" s="172"/>
      <c r="F45" s="172">
        <v>20</v>
      </c>
      <c r="G45" s="172"/>
      <c r="H45" s="172"/>
      <c r="I45" s="173">
        <f t="shared" si="2"/>
        <v>20</v>
      </c>
      <c r="J45" s="247"/>
    </row>
    <row r="46" spans="1:10" ht="18.75">
      <c r="A46" s="167" t="s">
        <v>58</v>
      </c>
      <c r="B46" s="162" t="s">
        <v>68</v>
      </c>
      <c r="C46" s="163" t="s">
        <v>43</v>
      </c>
      <c r="D46" s="171"/>
      <c r="E46" s="172"/>
      <c r="F46" s="172">
        <v>20</v>
      </c>
      <c r="G46" s="172"/>
      <c r="H46" s="172"/>
      <c r="I46" s="173">
        <f t="shared" si="2"/>
        <v>20</v>
      </c>
      <c r="J46" s="247"/>
    </row>
    <row r="47" spans="1:10" ht="18.75">
      <c r="A47" s="167" t="s">
        <v>59</v>
      </c>
      <c r="B47" s="162" t="s">
        <v>68</v>
      </c>
      <c r="C47" s="163" t="s">
        <v>43</v>
      </c>
      <c r="D47" s="171"/>
      <c r="E47" s="172"/>
      <c r="F47" s="172">
        <v>20</v>
      </c>
      <c r="G47" s="172"/>
      <c r="H47" s="172"/>
      <c r="I47" s="173">
        <f t="shared" si="2"/>
        <v>20</v>
      </c>
      <c r="J47" s="247"/>
    </row>
    <row r="48" spans="1:10" ht="18.75">
      <c r="A48" s="167" t="s">
        <v>60</v>
      </c>
      <c r="B48" s="162" t="s">
        <v>68</v>
      </c>
      <c r="C48" s="163" t="s">
        <v>43</v>
      </c>
      <c r="D48" s="171"/>
      <c r="E48" s="172"/>
      <c r="F48" s="172"/>
      <c r="G48" s="172">
        <v>20</v>
      </c>
      <c r="H48" s="172"/>
      <c r="I48" s="173">
        <f t="shared" si="2"/>
        <v>20</v>
      </c>
      <c r="J48" s="247"/>
    </row>
    <row r="49" spans="1:10" ht="18.75">
      <c r="A49" s="167" t="s">
        <v>61</v>
      </c>
      <c r="B49" s="162" t="s">
        <v>68</v>
      </c>
      <c r="C49" s="163" t="s">
        <v>43</v>
      </c>
      <c r="D49" s="171"/>
      <c r="E49" s="172"/>
      <c r="F49" s="172"/>
      <c r="G49" s="172">
        <v>20</v>
      </c>
      <c r="H49" s="172"/>
      <c r="I49" s="173">
        <f t="shared" si="2"/>
        <v>20</v>
      </c>
      <c r="J49" s="247"/>
    </row>
    <row r="50" spans="1:10" ht="18.75">
      <c r="A50" s="167" t="s">
        <v>62</v>
      </c>
      <c r="B50" s="162" t="s">
        <v>68</v>
      </c>
      <c r="C50" s="163" t="s">
        <v>43</v>
      </c>
      <c r="D50" s="171"/>
      <c r="E50" s="172"/>
      <c r="F50" s="172"/>
      <c r="G50" s="172">
        <v>20</v>
      </c>
      <c r="H50" s="172"/>
      <c r="I50" s="173">
        <f t="shared" si="2"/>
        <v>20</v>
      </c>
      <c r="J50" s="247"/>
    </row>
    <row r="51" spans="1:10" ht="18.75">
      <c r="A51" s="167" t="s">
        <v>63</v>
      </c>
      <c r="B51" s="162" t="s">
        <v>68</v>
      </c>
      <c r="C51" s="163" t="s">
        <v>43</v>
      </c>
      <c r="D51" s="171"/>
      <c r="E51" s="172"/>
      <c r="F51" s="172"/>
      <c r="G51" s="172">
        <v>20</v>
      </c>
      <c r="H51" s="172"/>
      <c r="I51" s="173">
        <f t="shared" ref="I51:I56" si="3">SUM(D51:H51)</f>
        <v>20</v>
      </c>
      <c r="J51" s="247"/>
    </row>
    <row r="52" spans="1:10" ht="18.75">
      <c r="A52" s="167" t="s">
        <v>64</v>
      </c>
      <c r="B52" s="162" t="s">
        <v>68</v>
      </c>
      <c r="C52" s="163" t="s">
        <v>43</v>
      </c>
      <c r="D52" s="171"/>
      <c r="E52" s="172"/>
      <c r="F52" s="172"/>
      <c r="G52" s="172">
        <v>20</v>
      </c>
      <c r="H52" s="172"/>
      <c r="I52" s="173">
        <f t="shared" si="3"/>
        <v>20</v>
      </c>
      <c r="J52" s="249"/>
    </row>
    <row r="53" spans="1:10" ht="18.75">
      <c r="A53" s="167" t="s">
        <v>65</v>
      </c>
      <c r="B53" s="162" t="s">
        <v>68</v>
      </c>
      <c r="C53" s="163" t="s">
        <v>43</v>
      </c>
      <c r="D53" s="171"/>
      <c r="E53" s="172"/>
      <c r="F53" s="172"/>
      <c r="G53" s="172"/>
      <c r="H53" s="172">
        <v>20</v>
      </c>
      <c r="I53" s="173">
        <f t="shared" si="3"/>
        <v>20</v>
      </c>
      <c r="J53" s="249"/>
    </row>
    <row r="54" spans="1:10" ht="18.75">
      <c r="A54" s="167" t="s">
        <v>66</v>
      </c>
      <c r="B54" s="162" t="s">
        <v>68</v>
      </c>
      <c r="C54" s="163" t="s">
        <v>43</v>
      </c>
      <c r="D54" s="171">
        <v>15</v>
      </c>
      <c r="E54" s="172">
        <v>7</v>
      </c>
      <c r="F54" s="172"/>
      <c r="G54" s="172"/>
      <c r="H54" s="172">
        <v>4</v>
      </c>
      <c r="I54" s="173">
        <f t="shared" si="3"/>
        <v>26</v>
      </c>
      <c r="J54" s="249"/>
    </row>
    <row r="55" spans="1:10" ht="19.5" thickBot="1">
      <c r="A55" s="167" t="s">
        <v>67</v>
      </c>
      <c r="B55" s="162" t="s">
        <v>68</v>
      </c>
      <c r="C55" s="163" t="s">
        <v>43</v>
      </c>
      <c r="D55" s="171"/>
      <c r="E55" s="172"/>
      <c r="F55" s="172">
        <v>18</v>
      </c>
      <c r="G55" s="172">
        <v>5</v>
      </c>
      <c r="H55" s="172"/>
      <c r="I55" s="173">
        <f t="shared" si="3"/>
        <v>23</v>
      </c>
      <c r="J55" s="250"/>
    </row>
    <row r="56" spans="1:10" ht="19.5" thickBot="1">
      <c r="A56" s="177" t="s">
        <v>67</v>
      </c>
      <c r="B56" s="178"/>
      <c r="C56" s="179"/>
      <c r="D56" s="180">
        <f>SUM(D31:D55)</f>
        <v>95</v>
      </c>
      <c r="E56" s="181">
        <f>SUM(E31:E55)</f>
        <v>87</v>
      </c>
      <c r="F56" s="181">
        <f>SUM(F31:F55)</f>
        <v>198</v>
      </c>
      <c r="G56" s="181">
        <f>SUM(G31:G55)</f>
        <v>105</v>
      </c>
      <c r="H56" s="181">
        <f>SUM(H31:H55)</f>
        <v>24</v>
      </c>
      <c r="I56" s="182">
        <f t="shared" si="3"/>
        <v>509</v>
      </c>
      <c r="J56" s="183"/>
    </row>
    <row r="57" spans="1:10" ht="19.5" thickBot="1">
      <c r="A57" s="40"/>
      <c r="B57" s="41"/>
      <c r="C57" s="40"/>
      <c r="D57" s="42"/>
      <c r="E57" s="42"/>
      <c r="F57" s="42"/>
      <c r="G57" s="42"/>
      <c r="H57" s="42"/>
      <c r="I57" s="42"/>
      <c r="J57" s="42"/>
    </row>
    <row r="58" spans="1:10" ht="15.75" thickTop="1">
      <c r="A58" s="232" t="s">
        <v>9</v>
      </c>
      <c r="B58" s="235" t="s">
        <v>10</v>
      </c>
      <c r="C58" s="235" t="s">
        <v>2</v>
      </c>
      <c r="D58" s="238" t="s">
        <v>11</v>
      </c>
      <c r="E58" s="239"/>
      <c r="F58" s="239"/>
      <c r="G58" s="239"/>
      <c r="H58" s="239"/>
      <c r="I58" s="239"/>
      <c r="J58" s="242" t="s">
        <v>1</v>
      </c>
    </row>
    <row r="59" spans="1:10" ht="15.75" thickBot="1">
      <c r="A59" s="233"/>
      <c r="B59" s="236"/>
      <c r="C59" s="236"/>
      <c r="D59" s="240"/>
      <c r="E59" s="241"/>
      <c r="F59" s="241"/>
      <c r="G59" s="241"/>
      <c r="H59" s="241"/>
      <c r="I59" s="241"/>
      <c r="J59" s="243"/>
    </row>
    <row r="60" spans="1:10" ht="19.5" thickBot="1">
      <c r="A60" s="234"/>
      <c r="B60" s="237"/>
      <c r="C60" s="237"/>
      <c r="D60" s="32" t="s">
        <v>12</v>
      </c>
      <c r="E60" s="32" t="s">
        <v>13</v>
      </c>
      <c r="F60" s="32" t="s">
        <v>14</v>
      </c>
      <c r="G60" s="32" t="s">
        <v>15</v>
      </c>
      <c r="H60" s="32" t="s">
        <v>16</v>
      </c>
      <c r="I60" s="46" t="s">
        <v>17</v>
      </c>
      <c r="J60" s="243"/>
    </row>
    <row r="61" spans="1:10" ht="19.5" thickTop="1">
      <c r="A61" s="161" t="s">
        <v>18</v>
      </c>
      <c r="B61" s="162" t="s">
        <v>69</v>
      </c>
      <c r="C61" s="163" t="s">
        <v>43</v>
      </c>
      <c r="D61" s="164">
        <v>20</v>
      </c>
      <c r="E61" s="165"/>
      <c r="F61" s="165"/>
      <c r="G61" s="165"/>
      <c r="H61" s="165"/>
      <c r="I61" s="166">
        <f t="shared" ref="I61:I80" si="4">SUM(D61:H61)</f>
        <v>20</v>
      </c>
      <c r="J61" s="245">
        <f>+I86</f>
        <v>488</v>
      </c>
    </row>
    <row r="62" spans="1:10" ht="18.75">
      <c r="A62" s="167" t="s">
        <v>19</v>
      </c>
      <c r="B62" s="162" t="s">
        <v>69</v>
      </c>
      <c r="C62" s="163" t="s">
        <v>43</v>
      </c>
      <c r="D62" s="168">
        <v>20</v>
      </c>
      <c r="E62" s="169"/>
      <c r="F62" s="169"/>
      <c r="G62" s="169"/>
      <c r="H62" s="169"/>
      <c r="I62" s="170">
        <f t="shared" si="4"/>
        <v>20</v>
      </c>
      <c r="J62" s="246"/>
    </row>
    <row r="63" spans="1:10" ht="18.75">
      <c r="A63" s="167" t="s">
        <v>20</v>
      </c>
      <c r="B63" s="162" t="s">
        <v>69</v>
      </c>
      <c r="C63" s="163" t="s">
        <v>43</v>
      </c>
      <c r="D63" s="168">
        <v>20</v>
      </c>
      <c r="E63" s="169"/>
      <c r="F63" s="169"/>
      <c r="G63" s="169"/>
      <c r="H63" s="169"/>
      <c r="I63" s="170">
        <f t="shared" si="4"/>
        <v>20</v>
      </c>
      <c r="J63" s="246"/>
    </row>
    <row r="64" spans="1:10" ht="18.75">
      <c r="A64" s="167" t="s">
        <v>21</v>
      </c>
      <c r="B64" s="162" t="s">
        <v>69</v>
      </c>
      <c r="C64" s="163" t="s">
        <v>43</v>
      </c>
      <c r="D64" s="168">
        <v>20</v>
      </c>
      <c r="E64" s="169"/>
      <c r="F64" s="169"/>
      <c r="G64" s="169"/>
      <c r="H64" s="169"/>
      <c r="I64" s="170">
        <f t="shared" si="4"/>
        <v>20</v>
      </c>
      <c r="J64" s="246"/>
    </row>
    <row r="65" spans="1:10" ht="18.75">
      <c r="A65" s="167" t="s">
        <v>22</v>
      </c>
      <c r="B65" s="162" t="s">
        <v>69</v>
      </c>
      <c r="C65" s="163" t="s">
        <v>43</v>
      </c>
      <c r="D65" s="168"/>
      <c r="E65" s="169">
        <v>20</v>
      </c>
      <c r="F65" s="169"/>
      <c r="G65" s="169"/>
      <c r="H65" s="169"/>
      <c r="I65" s="170">
        <f t="shared" si="4"/>
        <v>20</v>
      </c>
      <c r="J65" s="246"/>
    </row>
    <row r="66" spans="1:10" ht="18.75">
      <c r="A66" s="167" t="s">
        <v>23</v>
      </c>
      <c r="B66" s="162" t="s">
        <v>69</v>
      </c>
      <c r="C66" s="163" t="s">
        <v>43</v>
      </c>
      <c r="D66" s="168"/>
      <c r="E66" s="169">
        <v>20</v>
      </c>
      <c r="F66" s="169"/>
      <c r="G66" s="169"/>
      <c r="H66" s="169"/>
      <c r="I66" s="170">
        <f t="shared" si="4"/>
        <v>20</v>
      </c>
      <c r="J66" s="246"/>
    </row>
    <row r="67" spans="1:10" ht="18.75">
      <c r="A67" s="167" t="s">
        <v>24</v>
      </c>
      <c r="B67" s="162" t="s">
        <v>69</v>
      </c>
      <c r="C67" s="163" t="s">
        <v>43</v>
      </c>
      <c r="D67" s="171"/>
      <c r="E67" s="172">
        <v>20</v>
      </c>
      <c r="F67" s="172"/>
      <c r="G67" s="172"/>
      <c r="H67" s="172"/>
      <c r="I67" s="173">
        <f t="shared" si="4"/>
        <v>20</v>
      </c>
      <c r="J67" s="246"/>
    </row>
    <row r="68" spans="1:10" ht="18.75">
      <c r="A68" s="167" t="s">
        <v>25</v>
      </c>
      <c r="B68" s="162" t="s">
        <v>69</v>
      </c>
      <c r="C68" s="163" t="s">
        <v>43</v>
      </c>
      <c r="D68" s="171"/>
      <c r="E68" s="172">
        <v>20</v>
      </c>
      <c r="F68" s="172"/>
      <c r="G68" s="172"/>
      <c r="H68" s="172"/>
      <c r="I68" s="173">
        <f t="shared" si="4"/>
        <v>20</v>
      </c>
      <c r="J68" s="247"/>
    </row>
    <row r="69" spans="1:10" ht="18.75">
      <c r="A69" s="167" t="s">
        <v>50</v>
      </c>
      <c r="B69" s="162" t="s">
        <v>69</v>
      </c>
      <c r="C69" s="163" t="s">
        <v>43</v>
      </c>
      <c r="D69" s="171"/>
      <c r="E69" s="172">
        <v>20</v>
      </c>
      <c r="F69" s="172"/>
      <c r="G69" s="172"/>
      <c r="H69" s="172"/>
      <c r="I69" s="173">
        <f t="shared" si="4"/>
        <v>20</v>
      </c>
      <c r="J69" s="247"/>
    </row>
    <row r="70" spans="1:10" ht="18.75">
      <c r="A70" s="167" t="s">
        <v>51</v>
      </c>
      <c r="B70" s="162" t="s">
        <v>69</v>
      </c>
      <c r="C70" s="163" t="s">
        <v>43</v>
      </c>
      <c r="D70" s="171"/>
      <c r="E70" s="172">
        <v>20</v>
      </c>
      <c r="F70" s="172"/>
      <c r="G70" s="172"/>
      <c r="H70" s="172"/>
      <c r="I70" s="173">
        <f t="shared" si="4"/>
        <v>20</v>
      </c>
      <c r="J70" s="247"/>
    </row>
    <row r="71" spans="1:10" ht="18.75">
      <c r="A71" s="167" t="s">
        <v>52</v>
      </c>
      <c r="B71" s="162" t="s">
        <v>69</v>
      </c>
      <c r="C71" s="163" t="s">
        <v>43</v>
      </c>
      <c r="D71" s="171"/>
      <c r="E71" s="172"/>
      <c r="F71" s="172">
        <v>20</v>
      </c>
      <c r="G71" s="172"/>
      <c r="H71" s="172"/>
      <c r="I71" s="173">
        <f t="shared" si="4"/>
        <v>20</v>
      </c>
      <c r="J71" s="247"/>
    </row>
    <row r="72" spans="1:10" ht="18.75">
      <c r="A72" s="167" t="s">
        <v>53</v>
      </c>
      <c r="B72" s="162" t="s">
        <v>69</v>
      </c>
      <c r="C72" s="163" t="s">
        <v>43</v>
      </c>
      <c r="D72" s="171"/>
      <c r="E72" s="172"/>
      <c r="F72" s="172">
        <v>20</v>
      </c>
      <c r="G72" s="172"/>
      <c r="H72" s="172"/>
      <c r="I72" s="173">
        <f t="shared" si="4"/>
        <v>20</v>
      </c>
      <c r="J72" s="247"/>
    </row>
    <row r="73" spans="1:10" ht="18.75">
      <c r="A73" s="167" t="s">
        <v>54</v>
      </c>
      <c r="B73" s="162" t="s">
        <v>69</v>
      </c>
      <c r="C73" s="163" t="s">
        <v>43</v>
      </c>
      <c r="D73" s="171"/>
      <c r="E73" s="172"/>
      <c r="F73" s="172">
        <v>20</v>
      </c>
      <c r="G73" s="172"/>
      <c r="H73" s="172"/>
      <c r="I73" s="173">
        <f t="shared" si="4"/>
        <v>20</v>
      </c>
      <c r="J73" s="247"/>
    </row>
    <row r="74" spans="1:10" ht="18.75">
      <c r="A74" s="167" t="s">
        <v>55</v>
      </c>
      <c r="B74" s="162" t="s">
        <v>69</v>
      </c>
      <c r="C74" s="163" t="s">
        <v>43</v>
      </c>
      <c r="D74" s="171"/>
      <c r="E74" s="172"/>
      <c r="F74" s="172">
        <v>20</v>
      </c>
      <c r="G74" s="172"/>
      <c r="H74" s="172"/>
      <c r="I74" s="173">
        <f t="shared" si="4"/>
        <v>20</v>
      </c>
      <c r="J74" s="247"/>
    </row>
    <row r="75" spans="1:10" ht="18.75">
      <c r="A75" s="167" t="s">
        <v>56</v>
      </c>
      <c r="B75" s="162" t="s">
        <v>69</v>
      </c>
      <c r="C75" s="163" t="s">
        <v>43</v>
      </c>
      <c r="D75" s="171"/>
      <c r="E75" s="172"/>
      <c r="F75" s="172">
        <v>20</v>
      </c>
      <c r="G75" s="172"/>
      <c r="H75" s="172"/>
      <c r="I75" s="173">
        <f t="shared" si="4"/>
        <v>20</v>
      </c>
      <c r="J75" s="247"/>
    </row>
    <row r="76" spans="1:10" ht="18.75">
      <c r="A76" s="167" t="s">
        <v>58</v>
      </c>
      <c r="B76" s="162" t="s">
        <v>69</v>
      </c>
      <c r="C76" s="163" t="s">
        <v>43</v>
      </c>
      <c r="D76" s="171"/>
      <c r="E76" s="172"/>
      <c r="F76" s="172">
        <v>20</v>
      </c>
      <c r="G76" s="172"/>
      <c r="H76" s="172"/>
      <c r="I76" s="173">
        <f t="shared" si="4"/>
        <v>20</v>
      </c>
      <c r="J76" s="247"/>
    </row>
    <row r="77" spans="1:10" ht="18.75">
      <c r="A77" s="167" t="s">
        <v>59</v>
      </c>
      <c r="B77" s="162" t="s">
        <v>69</v>
      </c>
      <c r="C77" s="163" t="s">
        <v>43</v>
      </c>
      <c r="D77" s="171"/>
      <c r="E77" s="172"/>
      <c r="F77" s="172">
        <v>20</v>
      </c>
      <c r="G77" s="172"/>
      <c r="H77" s="172"/>
      <c r="I77" s="173">
        <f t="shared" si="4"/>
        <v>20</v>
      </c>
      <c r="J77" s="247"/>
    </row>
    <row r="78" spans="1:10" ht="18.75">
      <c r="A78" s="167" t="s">
        <v>60</v>
      </c>
      <c r="B78" s="162" t="s">
        <v>69</v>
      </c>
      <c r="C78" s="163" t="s">
        <v>43</v>
      </c>
      <c r="D78" s="171"/>
      <c r="E78" s="172"/>
      <c r="F78" s="172"/>
      <c r="G78" s="172">
        <v>20</v>
      </c>
      <c r="H78" s="172"/>
      <c r="I78" s="173">
        <f t="shared" si="4"/>
        <v>20</v>
      </c>
      <c r="J78" s="247"/>
    </row>
    <row r="79" spans="1:10" ht="18.75">
      <c r="A79" s="167" t="s">
        <v>61</v>
      </c>
      <c r="B79" s="162" t="s">
        <v>69</v>
      </c>
      <c r="C79" s="163" t="s">
        <v>43</v>
      </c>
      <c r="D79" s="171"/>
      <c r="E79" s="172"/>
      <c r="F79" s="172"/>
      <c r="G79" s="172">
        <v>20</v>
      </c>
      <c r="H79" s="172"/>
      <c r="I79" s="173">
        <f t="shared" si="4"/>
        <v>20</v>
      </c>
      <c r="J79" s="247"/>
    </row>
    <row r="80" spans="1:10" ht="18.75">
      <c r="A80" s="167" t="s">
        <v>62</v>
      </c>
      <c r="B80" s="162" t="s">
        <v>69</v>
      </c>
      <c r="C80" s="163" t="s">
        <v>43</v>
      </c>
      <c r="D80" s="171"/>
      <c r="E80" s="172"/>
      <c r="F80" s="172"/>
      <c r="G80" s="172">
        <v>20</v>
      </c>
      <c r="H80" s="172"/>
      <c r="I80" s="173">
        <f t="shared" si="4"/>
        <v>20</v>
      </c>
      <c r="J80" s="247"/>
    </row>
    <row r="81" spans="1:10" ht="18.75">
      <c r="A81" s="167" t="s">
        <v>63</v>
      </c>
      <c r="B81" s="162" t="s">
        <v>69</v>
      </c>
      <c r="C81" s="163" t="s">
        <v>43</v>
      </c>
      <c r="D81" s="171"/>
      <c r="E81" s="172"/>
      <c r="F81" s="172"/>
      <c r="G81" s="172">
        <v>20</v>
      </c>
      <c r="H81" s="172"/>
      <c r="I81" s="173">
        <f t="shared" ref="I81:I86" si="5">SUM(D81:H81)</f>
        <v>20</v>
      </c>
      <c r="J81" s="247"/>
    </row>
    <row r="82" spans="1:10" ht="18.75">
      <c r="A82" s="167" t="s">
        <v>64</v>
      </c>
      <c r="B82" s="162" t="s">
        <v>69</v>
      </c>
      <c r="C82" s="163" t="s">
        <v>43</v>
      </c>
      <c r="D82" s="171"/>
      <c r="E82" s="172"/>
      <c r="F82" s="172"/>
      <c r="G82" s="172"/>
      <c r="H82" s="172">
        <v>20</v>
      </c>
      <c r="I82" s="173">
        <f t="shared" si="5"/>
        <v>20</v>
      </c>
      <c r="J82" s="249"/>
    </row>
    <row r="83" spans="1:10" ht="18.75">
      <c r="A83" s="167" t="s">
        <v>65</v>
      </c>
      <c r="B83" s="162" t="s">
        <v>69</v>
      </c>
      <c r="C83" s="163" t="s">
        <v>43</v>
      </c>
      <c r="D83" s="171"/>
      <c r="E83" s="172"/>
      <c r="F83" s="172"/>
      <c r="G83" s="172"/>
      <c r="H83" s="172">
        <v>8</v>
      </c>
      <c r="I83" s="173">
        <f t="shared" si="5"/>
        <v>8</v>
      </c>
      <c r="J83" s="249"/>
    </row>
    <row r="84" spans="1:10" ht="18.75">
      <c r="A84" s="167" t="s">
        <v>66</v>
      </c>
      <c r="B84" s="162" t="s">
        <v>69</v>
      </c>
      <c r="C84" s="163" t="s">
        <v>43</v>
      </c>
      <c r="D84" s="171">
        <v>14</v>
      </c>
      <c r="E84" s="172">
        <v>4</v>
      </c>
      <c r="F84" s="172"/>
      <c r="G84" s="172"/>
      <c r="H84" s="172"/>
      <c r="I84" s="173">
        <f t="shared" si="5"/>
        <v>18</v>
      </c>
      <c r="J84" s="249"/>
    </row>
    <row r="85" spans="1:10" ht="19.5" thickBot="1">
      <c r="A85" s="167" t="s">
        <v>67</v>
      </c>
      <c r="B85" s="162" t="s">
        <v>69</v>
      </c>
      <c r="C85" s="163" t="s">
        <v>43</v>
      </c>
      <c r="D85" s="171"/>
      <c r="E85" s="172"/>
      <c r="F85" s="172">
        <v>13</v>
      </c>
      <c r="G85" s="172">
        <v>9</v>
      </c>
      <c r="H85" s="172"/>
      <c r="I85" s="173">
        <f t="shared" si="5"/>
        <v>22</v>
      </c>
      <c r="J85" s="250"/>
    </row>
    <row r="86" spans="1:10" ht="19.5" thickBot="1">
      <c r="A86" s="177" t="s">
        <v>67</v>
      </c>
      <c r="B86" s="178"/>
      <c r="C86" s="179"/>
      <c r="D86" s="180">
        <f>SUM(D61:D85)</f>
        <v>94</v>
      </c>
      <c r="E86" s="181">
        <f>SUM(E61:E85)</f>
        <v>124</v>
      </c>
      <c r="F86" s="181">
        <f>SUM(F61:F85)</f>
        <v>153</v>
      </c>
      <c r="G86" s="181">
        <f>SUM(G61:G85)</f>
        <v>89</v>
      </c>
      <c r="H86" s="181">
        <f>SUM(H61:H85)</f>
        <v>28</v>
      </c>
      <c r="I86" s="182">
        <f t="shared" si="5"/>
        <v>488</v>
      </c>
      <c r="J86" s="183"/>
    </row>
    <row r="87" spans="1:10" ht="19.5" thickBot="1">
      <c r="A87" s="43"/>
      <c r="B87" s="44"/>
      <c r="C87" s="40"/>
      <c r="D87" s="45"/>
      <c r="E87" s="39"/>
      <c r="F87" s="39"/>
      <c r="G87" s="39"/>
      <c r="H87" s="39"/>
      <c r="I87" s="42"/>
      <c r="J87" s="42"/>
    </row>
    <row r="88" spans="1:10" ht="15.75" thickTop="1">
      <c r="A88" s="232" t="s">
        <v>9</v>
      </c>
      <c r="B88" s="235" t="s">
        <v>10</v>
      </c>
      <c r="C88" s="235" t="s">
        <v>2</v>
      </c>
      <c r="D88" s="238" t="s">
        <v>11</v>
      </c>
      <c r="E88" s="239"/>
      <c r="F88" s="239"/>
      <c r="G88" s="239"/>
      <c r="H88" s="239"/>
      <c r="I88" s="239"/>
      <c r="J88" s="242" t="s">
        <v>1</v>
      </c>
    </row>
    <row r="89" spans="1:10" ht="15.75" thickBot="1">
      <c r="A89" s="233"/>
      <c r="B89" s="236"/>
      <c r="C89" s="236"/>
      <c r="D89" s="240"/>
      <c r="E89" s="241"/>
      <c r="F89" s="241"/>
      <c r="G89" s="241"/>
      <c r="H89" s="241"/>
      <c r="I89" s="241"/>
      <c r="J89" s="243"/>
    </row>
    <row r="90" spans="1:10" ht="19.5" thickBot="1">
      <c r="A90" s="234"/>
      <c r="B90" s="237"/>
      <c r="C90" s="237"/>
      <c r="D90" s="32" t="s">
        <v>12</v>
      </c>
      <c r="E90" s="32" t="s">
        <v>13</v>
      </c>
      <c r="F90" s="32" t="s">
        <v>14</v>
      </c>
      <c r="G90" s="32" t="s">
        <v>15</v>
      </c>
      <c r="H90" s="32" t="s">
        <v>16</v>
      </c>
      <c r="I90" s="46" t="s">
        <v>17</v>
      </c>
      <c r="J90" s="243"/>
    </row>
    <row r="91" spans="1:10" ht="19.5" thickTop="1">
      <c r="A91" s="58" t="s">
        <v>18</v>
      </c>
      <c r="B91" s="59" t="s">
        <v>70</v>
      </c>
      <c r="C91" s="60" t="s">
        <v>47</v>
      </c>
      <c r="D91" s="61">
        <v>20</v>
      </c>
      <c r="E91" s="62"/>
      <c r="F91" s="62"/>
      <c r="G91" s="62"/>
      <c r="H91" s="62"/>
      <c r="I91" s="63">
        <f t="shared" ref="I91:I110" si="6">SUM(D91:H91)</f>
        <v>20</v>
      </c>
      <c r="J91" s="229">
        <f>+I110</f>
        <v>378</v>
      </c>
    </row>
    <row r="92" spans="1:10" ht="18.75">
      <c r="A92" s="64" t="s">
        <v>19</v>
      </c>
      <c r="B92" s="59" t="s">
        <v>70</v>
      </c>
      <c r="C92" s="60" t="s">
        <v>47</v>
      </c>
      <c r="D92" s="65">
        <v>20</v>
      </c>
      <c r="E92" s="66"/>
      <c r="F92" s="66"/>
      <c r="G92" s="66"/>
      <c r="H92" s="66"/>
      <c r="I92" s="67">
        <f t="shared" si="6"/>
        <v>20</v>
      </c>
      <c r="J92" s="230"/>
    </row>
    <row r="93" spans="1:10" ht="18.75">
      <c r="A93" s="64" t="s">
        <v>20</v>
      </c>
      <c r="B93" s="59" t="s">
        <v>70</v>
      </c>
      <c r="C93" s="60" t="s">
        <v>47</v>
      </c>
      <c r="D93" s="65">
        <v>20</v>
      </c>
      <c r="E93" s="66"/>
      <c r="F93" s="66"/>
      <c r="G93" s="66"/>
      <c r="H93" s="66"/>
      <c r="I93" s="67">
        <f t="shared" si="6"/>
        <v>20</v>
      </c>
      <c r="J93" s="230"/>
    </row>
    <row r="94" spans="1:10" ht="18.75">
      <c r="A94" s="64" t="s">
        <v>21</v>
      </c>
      <c r="B94" s="59" t="s">
        <v>70</v>
      </c>
      <c r="C94" s="60" t="s">
        <v>47</v>
      </c>
      <c r="D94" s="65"/>
      <c r="E94" s="66">
        <v>20</v>
      </c>
      <c r="F94" s="66"/>
      <c r="G94" s="66"/>
      <c r="H94" s="66"/>
      <c r="I94" s="67">
        <f t="shared" si="6"/>
        <v>20</v>
      </c>
      <c r="J94" s="230"/>
    </row>
    <row r="95" spans="1:10" ht="18.75">
      <c r="A95" s="64" t="s">
        <v>22</v>
      </c>
      <c r="B95" s="59" t="s">
        <v>70</v>
      </c>
      <c r="C95" s="60" t="s">
        <v>47</v>
      </c>
      <c r="D95" s="65"/>
      <c r="E95" s="66">
        <v>20</v>
      </c>
      <c r="F95" s="66"/>
      <c r="G95" s="66"/>
      <c r="H95" s="66"/>
      <c r="I95" s="67">
        <f t="shared" si="6"/>
        <v>20</v>
      </c>
      <c r="J95" s="230"/>
    </row>
    <row r="96" spans="1:10" ht="18.75">
      <c r="A96" s="64" t="s">
        <v>23</v>
      </c>
      <c r="B96" s="59" t="s">
        <v>70</v>
      </c>
      <c r="C96" s="60" t="s">
        <v>47</v>
      </c>
      <c r="D96" s="65"/>
      <c r="E96" s="66">
        <v>20</v>
      </c>
      <c r="F96" s="66"/>
      <c r="G96" s="66"/>
      <c r="H96" s="66"/>
      <c r="I96" s="67">
        <f t="shared" si="6"/>
        <v>20</v>
      </c>
      <c r="J96" s="230"/>
    </row>
    <row r="97" spans="1:10" ht="18.75">
      <c r="A97" s="64" t="s">
        <v>24</v>
      </c>
      <c r="B97" s="59" t="s">
        <v>70</v>
      </c>
      <c r="C97" s="60" t="s">
        <v>47</v>
      </c>
      <c r="D97" s="70"/>
      <c r="E97" s="66">
        <v>20</v>
      </c>
      <c r="F97" s="68"/>
      <c r="G97" s="68"/>
      <c r="H97" s="68"/>
      <c r="I97" s="69">
        <f t="shared" si="6"/>
        <v>20</v>
      </c>
      <c r="J97" s="230"/>
    </row>
    <row r="98" spans="1:10" ht="18.75">
      <c r="A98" s="64" t="s">
        <v>25</v>
      </c>
      <c r="B98" s="59" t="s">
        <v>70</v>
      </c>
      <c r="C98" s="60" t="s">
        <v>47</v>
      </c>
      <c r="D98" s="70"/>
      <c r="E98" s="68"/>
      <c r="F98" s="68">
        <v>20</v>
      </c>
      <c r="G98" s="68"/>
      <c r="H98" s="68"/>
      <c r="I98" s="69">
        <f t="shared" si="6"/>
        <v>20</v>
      </c>
      <c r="J98" s="231"/>
    </row>
    <row r="99" spans="1:10" ht="18.75">
      <c r="A99" s="64" t="s">
        <v>50</v>
      </c>
      <c r="B99" s="59" t="s">
        <v>70</v>
      </c>
      <c r="C99" s="60" t="s">
        <v>47</v>
      </c>
      <c r="D99" s="70"/>
      <c r="E99" s="68"/>
      <c r="F99" s="68">
        <v>20</v>
      </c>
      <c r="G99" s="68"/>
      <c r="H99" s="68"/>
      <c r="I99" s="69">
        <f t="shared" si="6"/>
        <v>20</v>
      </c>
      <c r="J99" s="231"/>
    </row>
    <row r="100" spans="1:10" ht="18.75">
      <c r="A100" s="64" t="s">
        <v>51</v>
      </c>
      <c r="B100" s="59" t="s">
        <v>70</v>
      </c>
      <c r="C100" s="60" t="s">
        <v>47</v>
      </c>
      <c r="D100" s="70"/>
      <c r="E100" s="68"/>
      <c r="F100" s="68">
        <v>20</v>
      </c>
      <c r="G100" s="68"/>
      <c r="H100" s="68"/>
      <c r="I100" s="69">
        <f t="shared" si="6"/>
        <v>20</v>
      </c>
      <c r="J100" s="231"/>
    </row>
    <row r="101" spans="1:10" ht="18.75">
      <c r="A101" s="64" t="s">
        <v>52</v>
      </c>
      <c r="B101" s="59" t="s">
        <v>70</v>
      </c>
      <c r="C101" s="60" t="s">
        <v>47</v>
      </c>
      <c r="D101" s="70"/>
      <c r="E101" s="68"/>
      <c r="F101" s="68">
        <v>20</v>
      </c>
      <c r="G101" s="68"/>
      <c r="H101" s="68"/>
      <c r="I101" s="69">
        <f t="shared" si="6"/>
        <v>20</v>
      </c>
      <c r="J101" s="231"/>
    </row>
    <row r="102" spans="1:10" ht="18.75">
      <c r="A102" s="64" t="s">
        <v>53</v>
      </c>
      <c r="B102" s="59" t="s">
        <v>70</v>
      </c>
      <c r="C102" s="60" t="s">
        <v>47</v>
      </c>
      <c r="D102" s="70"/>
      <c r="E102" s="68"/>
      <c r="F102" s="68">
        <v>20</v>
      </c>
      <c r="G102" s="68"/>
      <c r="H102" s="68"/>
      <c r="I102" s="69">
        <f t="shared" si="6"/>
        <v>20</v>
      </c>
      <c r="J102" s="231"/>
    </row>
    <row r="103" spans="1:10" ht="18.75">
      <c r="A103" s="64" t="s">
        <v>54</v>
      </c>
      <c r="B103" s="59" t="s">
        <v>70</v>
      </c>
      <c r="C103" s="60" t="s">
        <v>47</v>
      </c>
      <c r="D103" s="70"/>
      <c r="E103" s="68"/>
      <c r="F103" s="68">
        <v>20</v>
      </c>
      <c r="G103" s="68"/>
      <c r="H103" s="68"/>
      <c r="I103" s="69">
        <f t="shared" si="6"/>
        <v>20</v>
      </c>
      <c r="J103" s="231"/>
    </row>
    <row r="104" spans="1:10" ht="18.75">
      <c r="A104" s="64" t="s">
        <v>55</v>
      </c>
      <c r="B104" s="59" t="s">
        <v>70</v>
      </c>
      <c r="C104" s="60" t="s">
        <v>47</v>
      </c>
      <c r="D104" s="70"/>
      <c r="E104" s="68"/>
      <c r="F104" s="68"/>
      <c r="G104" s="68">
        <v>20</v>
      </c>
      <c r="H104" s="68"/>
      <c r="I104" s="69">
        <f t="shared" si="6"/>
        <v>20</v>
      </c>
      <c r="J104" s="231"/>
    </row>
    <row r="105" spans="1:10" ht="18.75">
      <c r="A105" s="64" t="s">
        <v>56</v>
      </c>
      <c r="B105" s="59" t="s">
        <v>70</v>
      </c>
      <c r="C105" s="60" t="s">
        <v>47</v>
      </c>
      <c r="D105" s="70"/>
      <c r="E105" s="68"/>
      <c r="F105" s="68"/>
      <c r="G105" s="68">
        <v>20</v>
      </c>
      <c r="H105" s="68"/>
      <c r="I105" s="69">
        <f t="shared" si="6"/>
        <v>20</v>
      </c>
      <c r="J105" s="231"/>
    </row>
    <row r="106" spans="1:10" ht="18.75">
      <c r="A106" s="64" t="s">
        <v>58</v>
      </c>
      <c r="B106" s="59" t="s">
        <v>70</v>
      </c>
      <c r="C106" s="60" t="s">
        <v>47</v>
      </c>
      <c r="D106" s="70"/>
      <c r="E106" s="68"/>
      <c r="F106" s="68"/>
      <c r="G106" s="68">
        <v>20</v>
      </c>
      <c r="H106" s="68"/>
      <c r="I106" s="69">
        <f t="shared" si="6"/>
        <v>20</v>
      </c>
      <c r="J106" s="231"/>
    </row>
    <row r="107" spans="1:10" ht="18.75">
      <c r="A107" s="64" t="s">
        <v>59</v>
      </c>
      <c r="B107" s="59" t="s">
        <v>70</v>
      </c>
      <c r="C107" s="60" t="s">
        <v>47</v>
      </c>
      <c r="D107" s="70"/>
      <c r="E107" s="68"/>
      <c r="F107" s="68"/>
      <c r="G107" s="68"/>
      <c r="H107" s="68">
        <v>18</v>
      </c>
      <c r="I107" s="69">
        <f t="shared" si="6"/>
        <v>18</v>
      </c>
      <c r="J107" s="231"/>
    </row>
    <row r="108" spans="1:10" ht="18.75">
      <c r="A108" s="64" t="s">
        <v>60</v>
      </c>
      <c r="B108" s="59" t="s">
        <v>70</v>
      </c>
      <c r="C108" s="60" t="s">
        <v>47</v>
      </c>
      <c r="D108" s="70"/>
      <c r="E108" s="68"/>
      <c r="F108" s="68">
        <v>11</v>
      </c>
      <c r="G108" s="68">
        <v>6</v>
      </c>
      <c r="H108" s="68"/>
      <c r="I108" s="69">
        <f t="shared" si="6"/>
        <v>17</v>
      </c>
      <c r="J108" s="231"/>
    </row>
    <row r="109" spans="1:10" ht="19.5" thickBot="1">
      <c r="A109" s="64" t="s">
        <v>61</v>
      </c>
      <c r="B109" s="59" t="s">
        <v>70</v>
      </c>
      <c r="C109" s="60" t="s">
        <v>47</v>
      </c>
      <c r="D109" s="70">
        <v>18</v>
      </c>
      <c r="E109" s="68">
        <v>5</v>
      </c>
      <c r="F109" s="68"/>
      <c r="G109" s="68"/>
      <c r="H109" s="68"/>
      <c r="I109" s="69">
        <f t="shared" si="6"/>
        <v>23</v>
      </c>
      <c r="J109" s="231"/>
    </row>
    <row r="110" spans="1:10" ht="19.5" thickBot="1">
      <c r="A110" s="48" t="s">
        <v>61</v>
      </c>
      <c r="B110" s="49"/>
      <c r="C110" s="50"/>
      <c r="D110" s="51">
        <f>SUM(D91:D109)</f>
        <v>78</v>
      </c>
      <c r="E110" s="52">
        <f>SUM(E91:E109)</f>
        <v>85</v>
      </c>
      <c r="F110" s="52">
        <f>SUM(F91:F109)</f>
        <v>131</v>
      </c>
      <c r="G110" s="52">
        <f>SUM(G91:G109)</f>
        <v>66</v>
      </c>
      <c r="H110" s="52">
        <f>SUM(H91:H109)</f>
        <v>18</v>
      </c>
      <c r="I110" s="53">
        <f t="shared" si="6"/>
        <v>378</v>
      </c>
      <c r="J110" s="54"/>
    </row>
    <row r="111" spans="1:10" ht="19.5" thickBot="1">
      <c r="A111" s="43"/>
      <c r="B111" s="44"/>
      <c r="C111" s="40"/>
      <c r="D111" s="45"/>
      <c r="E111" s="39"/>
      <c r="F111" s="39"/>
      <c r="G111" s="39"/>
      <c r="H111" s="39"/>
      <c r="I111" s="42"/>
      <c r="J111" s="42"/>
    </row>
    <row r="112" spans="1:10" ht="15.75" thickTop="1">
      <c r="A112" s="232" t="s">
        <v>9</v>
      </c>
      <c r="B112" s="235" t="s">
        <v>10</v>
      </c>
      <c r="C112" s="235" t="s">
        <v>2</v>
      </c>
      <c r="D112" s="238" t="s">
        <v>11</v>
      </c>
      <c r="E112" s="239"/>
      <c r="F112" s="239"/>
      <c r="G112" s="239"/>
      <c r="H112" s="239"/>
      <c r="I112" s="239"/>
      <c r="J112" s="242" t="s">
        <v>1</v>
      </c>
    </row>
    <row r="113" spans="1:10" ht="15.75" thickBot="1">
      <c r="A113" s="233"/>
      <c r="B113" s="236"/>
      <c r="C113" s="236"/>
      <c r="D113" s="240"/>
      <c r="E113" s="241"/>
      <c r="F113" s="241"/>
      <c r="G113" s="241"/>
      <c r="H113" s="241"/>
      <c r="I113" s="241"/>
      <c r="J113" s="243"/>
    </row>
    <row r="114" spans="1:10" ht="19.5" thickBot="1">
      <c r="A114" s="234"/>
      <c r="B114" s="237"/>
      <c r="C114" s="237"/>
      <c r="D114" s="32" t="s">
        <v>12</v>
      </c>
      <c r="E114" s="32" t="s">
        <v>13</v>
      </c>
      <c r="F114" s="32" t="s">
        <v>14</v>
      </c>
      <c r="G114" s="32" t="s">
        <v>15</v>
      </c>
      <c r="H114" s="32" t="s">
        <v>16</v>
      </c>
      <c r="I114" s="46" t="s">
        <v>17</v>
      </c>
      <c r="J114" s="243"/>
    </row>
    <row r="115" spans="1:10" ht="19.5" thickTop="1">
      <c r="A115" s="58" t="s">
        <v>18</v>
      </c>
      <c r="B115" s="59" t="s">
        <v>98</v>
      </c>
      <c r="C115" s="60" t="s">
        <v>97</v>
      </c>
      <c r="D115" s="61">
        <v>20</v>
      </c>
      <c r="E115" s="62"/>
      <c r="F115" s="62"/>
      <c r="G115" s="62"/>
      <c r="H115" s="62"/>
      <c r="I115" s="63">
        <f t="shared" ref="I115:I133" si="7">SUM(D115:H115)</f>
        <v>20</v>
      </c>
      <c r="J115" s="229">
        <f>+I166</f>
        <v>1016</v>
      </c>
    </row>
    <row r="116" spans="1:10" ht="18.75">
      <c r="A116" s="64" t="s">
        <v>19</v>
      </c>
      <c r="B116" s="59" t="s">
        <v>98</v>
      </c>
      <c r="C116" s="60" t="s">
        <v>97</v>
      </c>
      <c r="D116" s="65">
        <v>20</v>
      </c>
      <c r="E116" s="66"/>
      <c r="F116" s="66"/>
      <c r="G116" s="66"/>
      <c r="H116" s="66"/>
      <c r="I116" s="67">
        <f t="shared" si="7"/>
        <v>20</v>
      </c>
      <c r="J116" s="230"/>
    </row>
    <row r="117" spans="1:10" ht="18.75">
      <c r="A117" s="64" t="s">
        <v>20</v>
      </c>
      <c r="B117" s="59" t="s">
        <v>98</v>
      </c>
      <c r="C117" s="60" t="s">
        <v>97</v>
      </c>
      <c r="D117" s="65">
        <v>20</v>
      </c>
      <c r="E117" s="66"/>
      <c r="F117" s="66"/>
      <c r="G117" s="66"/>
      <c r="H117" s="66"/>
      <c r="I117" s="67">
        <f t="shared" si="7"/>
        <v>20</v>
      </c>
      <c r="J117" s="230"/>
    </row>
    <row r="118" spans="1:10" ht="18.75">
      <c r="A118" s="64" t="s">
        <v>21</v>
      </c>
      <c r="B118" s="59" t="s">
        <v>98</v>
      </c>
      <c r="C118" s="60" t="s">
        <v>97</v>
      </c>
      <c r="D118" s="65">
        <v>20</v>
      </c>
      <c r="E118" s="66"/>
      <c r="F118" s="66"/>
      <c r="G118" s="66"/>
      <c r="H118" s="66"/>
      <c r="I118" s="67">
        <f t="shared" si="7"/>
        <v>20</v>
      </c>
      <c r="J118" s="230"/>
    </row>
    <row r="119" spans="1:10" ht="18.75">
      <c r="A119" s="64" t="s">
        <v>22</v>
      </c>
      <c r="B119" s="59" t="s">
        <v>98</v>
      </c>
      <c r="C119" s="60" t="s">
        <v>97</v>
      </c>
      <c r="D119" s="65">
        <v>20</v>
      </c>
      <c r="E119" s="66"/>
      <c r="F119" s="66"/>
      <c r="G119" s="66"/>
      <c r="H119" s="66"/>
      <c r="I119" s="67">
        <f t="shared" si="7"/>
        <v>20</v>
      </c>
      <c r="J119" s="230"/>
    </row>
    <row r="120" spans="1:10" ht="18.75">
      <c r="A120" s="64" t="s">
        <v>23</v>
      </c>
      <c r="B120" s="59" t="s">
        <v>98</v>
      </c>
      <c r="C120" s="60" t="s">
        <v>97</v>
      </c>
      <c r="D120" s="65">
        <v>20</v>
      </c>
      <c r="E120" s="66"/>
      <c r="F120" s="66"/>
      <c r="G120" s="66"/>
      <c r="H120" s="66"/>
      <c r="I120" s="67">
        <f t="shared" si="7"/>
        <v>20</v>
      </c>
      <c r="J120" s="230"/>
    </row>
    <row r="121" spans="1:10" ht="18.75">
      <c r="A121" s="64" t="s">
        <v>24</v>
      </c>
      <c r="B121" s="59" t="s">
        <v>98</v>
      </c>
      <c r="C121" s="60" t="s">
        <v>97</v>
      </c>
      <c r="D121" s="65">
        <v>20</v>
      </c>
      <c r="E121" s="66"/>
      <c r="F121" s="68"/>
      <c r="G121" s="68"/>
      <c r="H121" s="68"/>
      <c r="I121" s="69">
        <f t="shared" si="7"/>
        <v>20</v>
      </c>
      <c r="J121" s="230"/>
    </row>
    <row r="122" spans="1:10" ht="18.75">
      <c r="A122" s="64" t="s">
        <v>25</v>
      </c>
      <c r="B122" s="59" t="s">
        <v>98</v>
      </c>
      <c r="C122" s="60" t="s">
        <v>97</v>
      </c>
      <c r="D122" s="65">
        <v>20</v>
      </c>
      <c r="E122" s="68"/>
      <c r="F122" s="68"/>
      <c r="G122" s="68"/>
      <c r="H122" s="68"/>
      <c r="I122" s="69">
        <f t="shared" si="7"/>
        <v>20</v>
      </c>
      <c r="J122" s="231"/>
    </row>
    <row r="123" spans="1:10" ht="18.75">
      <c r="A123" s="64" t="s">
        <v>50</v>
      </c>
      <c r="B123" s="59" t="s">
        <v>98</v>
      </c>
      <c r="C123" s="60" t="s">
        <v>97</v>
      </c>
      <c r="D123" s="65">
        <v>20</v>
      </c>
      <c r="E123" s="68"/>
      <c r="F123" s="68"/>
      <c r="G123" s="68"/>
      <c r="H123" s="68"/>
      <c r="I123" s="69">
        <f t="shared" si="7"/>
        <v>20</v>
      </c>
      <c r="J123" s="231"/>
    </row>
    <row r="124" spans="1:10" ht="18.75">
      <c r="A124" s="64" t="s">
        <v>51</v>
      </c>
      <c r="B124" s="59" t="s">
        <v>98</v>
      </c>
      <c r="C124" s="60" t="s">
        <v>97</v>
      </c>
      <c r="D124" s="65">
        <v>20</v>
      </c>
      <c r="E124" s="68"/>
      <c r="F124" s="68"/>
      <c r="G124" s="68"/>
      <c r="H124" s="68"/>
      <c r="I124" s="69">
        <f t="shared" si="7"/>
        <v>20</v>
      </c>
      <c r="J124" s="231"/>
    </row>
    <row r="125" spans="1:10" ht="18.75">
      <c r="A125" s="64" t="s">
        <v>52</v>
      </c>
      <c r="B125" s="59" t="s">
        <v>98</v>
      </c>
      <c r="C125" s="60" t="s">
        <v>97</v>
      </c>
      <c r="D125" s="70"/>
      <c r="E125" s="68">
        <v>20</v>
      </c>
      <c r="F125" s="68"/>
      <c r="G125" s="68"/>
      <c r="H125" s="68"/>
      <c r="I125" s="69">
        <f t="shared" si="7"/>
        <v>20</v>
      </c>
      <c r="J125" s="231"/>
    </row>
    <row r="126" spans="1:10" ht="18.75">
      <c r="A126" s="64" t="s">
        <v>53</v>
      </c>
      <c r="B126" s="59" t="s">
        <v>98</v>
      </c>
      <c r="C126" s="60" t="s">
        <v>97</v>
      </c>
      <c r="D126" s="70"/>
      <c r="E126" s="68">
        <v>20</v>
      </c>
      <c r="F126" s="68"/>
      <c r="G126" s="68"/>
      <c r="H126" s="68"/>
      <c r="I126" s="69">
        <f t="shared" si="7"/>
        <v>20</v>
      </c>
      <c r="J126" s="231"/>
    </row>
    <row r="127" spans="1:10" ht="18.75">
      <c r="A127" s="64" t="s">
        <v>54</v>
      </c>
      <c r="B127" s="59" t="s">
        <v>98</v>
      </c>
      <c r="C127" s="60" t="s">
        <v>97</v>
      </c>
      <c r="D127" s="70"/>
      <c r="E127" s="68">
        <v>20</v>
      </c>
      <c r="F127" s="68"/>
      <c r="G127" s="68"/>
      <c r="H127" s="68"/>
      <c r="I127" s="69">
        <f t="shared" si="7"/>
        <v>20</v>
      </c>
      <c r="J127" s="231"/>
    </row>
    <row r="128" spans="1:10" ht="18.75">
      <c r="A128" s="64" t="s">
        <v>55</v>
      </c>
      <c r="B128" s="59" t="s">
        <v>98</v>
      </c>
      <c r="C128" s="60" t="s">
        <v>97</v>
      </c>
      <c r="D128" s="70"/>
      <c r="E128" s="68">
        <v>20</v>
      </c>
      <c r="F128" s="68"/>
      <c r="G128" s="68"/>
      <c r="H128" s="68"/>
      <c r="I128" s="69">
        <f t="shared" si="7"/>
        <v>20</v>
      </c>
      <c r="J128" s="231"/>
    </row>
    <row r="129" spans="1:10" ht="18.75">
      <c r="A129" s="64" t="s">
        <v>56</v>
      </c>
      <c r="B129" s="59" t="s">
        <v>98</v>
      </c>
      <c r="C129" s="60" t="s">
        <v>97</v>
      </c>
      <c r="D129" s="70"/>
      <c r="E129" s="68">
        <v>20</v>
      </c>
      <c r="F129" s="68"/>
      <c r="G129" s="68"/>
      <c r="H129" s="68"/>
      <c r="I129" s="69">
        <f t="shared" si="7"/>
        <v>20</v>
      </c>
      <c r="J129" s="231"/>
    </row>
    <row r="130" spans="1:10" ht="18.75">
      <c r="A130" s="64" t="s">
        <v>58</v>
      </c>
      <c r="B130" s="59" t="s">
        <v>98</v>
      </c>
      <c r="C130" s="60" t="s">
        <v>97</v>
      </c>
      <c r="D130" s="70"/>
      <c r="E130" s="68">
        <v>20</v>
      </c>
      <c r="F130" s="68"/>
      <c r="G130" s="68"/>
      <c r="H130" s="68"/>
      <c r="I130" s="69">
        <f t="shared" si="7"/>
        <v>20</v>
      </c>
      <c r="J130" s="231"/>
    </row>
    <row r="131" spans="1:10" ht="18.75">
      <c r="A131" s="64" t="s">
        <v>59</v>
      </c>
      <c r="B131" s="59" t="s">
        <v>98</v>
      </c>
      <c r="C131" s="60" t="s">
        <v>97</v>
      </c>
      <c r="D131" s="70"/>
      <c r="E131" s="68">
        <v>20</v>
      </c>
      <c r="F131" s="68"/>
      <c r="G131" s="68"/>
      <c r="H131" s="68"/>
      <c r="I131" s="69">
        <f t="shared" si="7"/>
        <v>20</v>
      </c>
      <c r="J131" s="231"/>
    </row>
    <row r="132" spans="1:10" ht="18.75">
      <c r="A132" s="64" t="s">
        <v>60</v>
      </c>
      <c r="B132" s="59" t="s">
        <v>98</v>
      </c>
      <c r="C132" s="60" t="s">
        <v>97</v>
      </c>
      <c r="D132" s="70"/>
      <c r="E132" s="68">
        <v>20</v>
      </c>
      <c r="F132" s="68"/>
      <c r="G132" s="68"/>
      <c r="H132" s="68"/>
      <c r="I132" s="69">
        <f t="shared" si="7"/>
        <v>20</v>
      </c>
      <c r="J132" s="231"/>
    </row>
    <row r="133" spans="1:10" ht="18.75">
      <c r="A133" s="64" t="s">
        <v>61</v>
      </c>
      <c r="B133" s="59" t="s">
        <v>98</v>
      </c>
      <c r="C133" s="60" t="s">
        <v>97</v>
      </c>
      <c r="D133" s="70"/>
      <c r="E133" s="68">
        <v>20</v>
      </c>
      <c r="F133" s="68"/>
      <c r="G133" s="68"/>
      <c r="H133" s="68"/>
      <c r="I133" s="69">
        <f t="shared" si="7"/>
        <v>20</v>
      </c>
      <c r="J133" s="231"/>
    </row>
    <row r="134" spans="1:10" ht="18.75">
      <c r="A134" s="64" t="s">
        <v>62</v>
      </c>
      <c r="B134" s="59" t="s">
        <v>98</v>
      </c>
      <c r="C134" s="60" t="s">
        <v>97</v>
      </c>
      <c r="D134" s="70"/>
      <c r="E134" s="68">
        <v>20</v>
      </c>
      <c r="F134" s="68"/>
      <c r="G134" s="68"/>
      <c r="H134" s="68"/>
      <c r="I134" s="69">
        <f t="shared" ref="I134:I165" si="8">SUM(D134:H134)</f>
        <v>20</v>
      </c>
      <c r="J134" s="244"/>
    </row>
    <row r="135" spans="1:10" ht="18.75">
      <c r="A135" s="64" t="s">
        <v>63</v>
      </c>
      <c r="B135" s="59" t="s">
        <v>98</v>
      </c>
      <c r="C135" s="60" t="s">
        <v>97</v>
      </c>
      <c r="D135" s="70"/>
      <c r="E135" s="68">
        <v>20</v>
      </c>
      <c r="F135" s="68"/>
      <c r="G135" s="68"/>
      <c r="H135" s="68"/>
      <c r="I135" s="69">
        <f t="shared" si="8"/>
        <v>20</v>
      </c>
      <c r="J135" s="244"/>
    </row>
    <row r="136" spans="1:10" ht="18.75">
      <c r="A136" s="64" t="s">
        <v>64</v>
      </c>
      <c r="B136" s="59" t="s">
        <v>98</v>
      </c>
      <c r="C136" s="60" t="s">
        <v>97</v>
      </c>
      <c r="D136" s="70"/>
      <c r="E136" s="68">
        <v>20</v>
      </c>
      <c r="F136" s="68"/>
      <c r="G136" s="68"/>
      <c r="H136" s="68"/>
      <c r="I136" s="69">
        <f t="shared" si="8"/>
        <v>20</v>
      </c>
      <c r="J136" s="244"/>
    </row>
    <row r="137" spans="1:10" ht="18.75">
      <c r="A137" s="64" t="s">
        <v>65</v>
      </c>
      <c r="B137" s="59" t="s">
        <v>98</v>
      </c>
      <c r="C137" s="60" t="s">
        <v>97</v>
      </c>
      <c r="D137" s="70"/>
      <c r="E137" s="68"/>
      <c r="F137" s="68">
        <v>20</v>
      </c>
      <c r="G137" s="68"/>
      <c r="H137" s="68"/>
      <c r="I137" s="69">
        <f t="shared" si="8"/>
        <v>20</v>
      </c>
      <c r="J137" s="244"/>
    </row>
    <row r="138" spans="1:10" ht="18.75">
      <c r="A138" s="64" t="s">
        <v>66</v>
      </c>
      <c r="B138" s="59" t="s">
        <v>98</v>
      </c>
      <c r="C138" s="60" t="s">
        <v>97</v>
      </c>
      <c r="D138" s="70"/>
      <c r="E138" s="68"/>
      <c r="F138" s="68">
        <v>20</v>
      </c>
      <c r="G138" s="68"/>
      <c r="H138" s="68"/>
      <c r="I138" s="69">
        <f t="shared" si="8"/>
        <v>20</v>
      </c>
      <c r="J138" s="244"/>
    </row>
    <row r="139" spans="1:10" ht="18.75">
      <c r="A139" s="64" t="s">
        <v>67</v>
      </c>
      <c r="B139" s="59" t="s">
        <v>98</v>
      </c>
      <c r="C139" s="60" t="s">
        <v>97</v>
      </c>
      <c r="D139" s="70"/>
      <c r="E139" s="68"/>
      <c r="F139" s="68">
        <v>20</v>
      </c>
      <c r="G139" s="68"/>
      <c r="H139" s="68"/>
      <c r="I139" s="69">
        <f t="shared" si="8"/>
        <v>20</v>
      </c>
      <c r="J139" s="244"/>
    </row>
    <row r="140" spans="1:10" ht="18.75">
      <c r="A140" s="64" t="s">
        <v>71</v>
      </c>
      <c r="B140" s="59" t="s">
        <v>98</v>
      </c>
      <c r="C140" s="60" t="s">
        <v>97</v>
      </c>
      <c r="D140" s="70"/>
      <c r="E140" s="68"/>
      <c r="F140" s="68">
        <v>20</v>
      </c>
      <c r="G140" s="68"/>
      <c r="H140" s="68"/>
      <c r="I140" s="69">
        <f t="shared" si="8"/>
        <v>20</v>
      </c>
      <c r="J140" s="244"/>
    </row>
    <row r="141" spans="1:10" ht="18.75">
      <c r="A141" s="64" t="s">
        <v>72</v>
      </c>
      <c r="B141" s="59" t="s">
        <v>98</v>
      </c>
      <c r="C141" s="60" t="s">
        <v>97</v>
      </c>
      <c r="D141" s="70"/>
      <c r="E141" s="68"/>
      <c r="F141" s="68">
        <v>20</v>
      </c>
      <c r="G141" s="68"/>
      <c r="H141" s="68"/>
      <c r="I141" s="69">
        <f t="shared" si="8"/>
        <v>20</v>
      </c>
      <c r="J141" s="244"/>
    </row>
    <row r="142" spans="1:10" ht="18.75">
      <c r="A142" s="64" t="s">
        <v>73</v>
      </c>
      <c r="B142" s="59" t="s">
        <v>98</v>
      </c>
      <c r="C142" s="60" t="s">
        <v>97</v>
      </c>
      <c r="D142" s="70"/>
      <c r="E142" s="68"/>
      <c r="F142" s="68">
        <v>20</v>
      </c>
      <c r="G142" s="68"/>
      <c r="H142" s="68"/>
      <c r="I142" s="69">
        <f t="shared" si="8"/>
        <v>20</v>
      </c>
      <c r="J142" s="244"/>
    </row>
    <row r="143" spans="1:10" ht="18.75">
      <c r="A143" s="64" t="s">
        <v>74</v>
      </c>
      <c r="B143" s="59" t="s">
        <v>98</v>
      </c>
      <c r="C143" s="60" t="s">
        <v>97</v>
      </c>
      <c r="D143" s="70"/>
      <c r="E143" s="68"/>
      <c r="F143" s="68">
        <v>20</v>
      </c>
      <c r="G143" s="68"/>
      <c r="H143" s="68"/>
      <c r="I143" s="69">
        <f t="shared" si="8"/>
        <v>20</v>
      </c>
      <c r="J143" s="244"/>
    </row>
    <row r="144" spans="1:10" ht="18.75">
      <c r="A144" s="64" t="s">
        <v>75</v>
      </c>
      <c r="B144" s="59" t="s">
        <v>98</v>
      </c>
      <c r="C144" s="60" t="s">
        <v>97</v>
      </c>
      <c r="D144" s="70"/>
      <c r="E144" s="68"/>
      <c r="F144" s="68">
        <v>20</v>
      </c>
      <c r="G144" s="68"/>
      <c r="H144" s="68"/>
      <c r="I144" s="69">
        <f t="shared" si="8"/>
        <v>20</v>
      </c>
      <c r="J144" s="244"/>
    </row>
    <row r="145" spans="1:10" ht="18.75">
      <c r="A145" s="64" t="s">
        <v>76</v>
      </c>
      <c r="B145" s="59" t="s">
        <v>98</v>
      </c>
      <c r="C145" s="60" t="s">
        <v>97</v>
      </c>
      <c r="D145" s="70"/>
      <c r="E145" s="68"/>
      <c r="F145" s="68">
        <v>20</v>
      </c>
      <c r="G145" s="68"/>
      <c r="H145" s="68"/>
      <c r="I145" s="69">
        <f t="shared" si="8"/>
        <v>20</v>
      </c>
      <c r="J145" s="244"/>
    </row>
    <row r="146" spans="1:10" ht="18.75">
      <c r="A146" s="64" t="s">
        <v>77</v>
      </c>
      <c r="B146" s="59" t="s">
        <v>98</v>
      </c>
      <c r="C146" s="60" t="s">
        <v>97</v>
      </c>
      <c r="D146" s="70"/>
      <c r="E146" s="68"/>
      <c r="F146" s="68">
        <v>20</v>
      </c>
      <c r="G146" s="68"/>
      <c r="H146" s="68"/>
      <c r="I146" s="69">
        <f t="shared" si="8"/>
        <v>20</v>
      </c>
      <c r="J146" s="244"/>
    </row>
    <row r="147" spans="1:10" ht="18.75">
      <c r="A147" s="64" t="s">
        <v>78</v>
      </c>
      <c r="B147" s="59" t="s">
        <v>98</v>
      </c>
      <c r="C147" s="60" t="s">
        <v>97</v>
      </c>
      <c r="D147" s="70"/>
      <c r="E147" s="68"/>
      <c r="F147" s="68">
        <v>20</v>
      </c>
      <c r="G147" s="68"/>
      <c r="H147" s="68"/>
      <c r="I147" s="69">
        <f t="shared" si="8"/>
        <v>20</v>
      </c>
      <c r="J147" s="244"/>
    </row>
    <row r="148" spans="1:10" ht="18.75">
      <c r="A148" s="64" t="s">
        <v>79</v>
      </c>
      <c r="B148" s="59" t="s">
        <v>98</v>
      </c>
      <c r="C148" s="60" t="s">
        <v>97</v>
      </c>
      <c r="D148" s="70"/>
      <c r="E148" s="68"/>
      <c r="F148" s="68">
        <v>20</v>
      </c>
      <c r="G148" s="68"/>
      <c r="H148" s="68"/>
      <c r="I148" s="69">
        <f t="shared" si="8"/>
        <v>20</v>
      </c>
      <c r="J148" s="244"/>
    </row>
    <row r="149" spans="1:10" ht="18.75">
      <c r="A149" s="64" t="s">
        <v>80</v>
      </c>
      <c r="B149" s="59" t="s">
        <v>98</v>
      </c>
      <c r="C149" s="60" t="s">
        <v>97</v>
      </c>
      <c r="D149" s="70"/>
      <c r="E149" s="68"/>
      <c r="F149" s="68">
        <v>20</v>
      </c>
      <c r="G149" s="68"/>
      <c r="H149" s="68"/>
      <c r="I149" s="69">
        <f t="shared" si="8"/>
        <v>20</v>
      </c>
      <c r="J149" s="244"/>
    </row>
    <row r="150" spans="1:10" ht="18.75">
      <c r="A150" s="64" t="s">
        <v>81</v>
      </c>
      <c r="B150" s="59" t="s">
        <v>98</v>
      </c>
      <c r="C150" s="60" t="s">
        <v>97</v>
      </c>
      <c r="D150" s="70"/>
      <c r="E150" s="68"/>
      <c r="F150" s="68">
        <v>20</v>
      </c>
      <c r="G150" s="68"/>
      <c r="H150" s="68"/>
      <c r="I150" s="69">
        <f t="shared" si="8"/>
        <v>20</v>
      </c>
      <c r="J150" s="244"/>
    </row>
    <row r="151" spans="1:10" ht="18.75">
      <c r="A151" s="64" t="s">
        <v>82</v>
      </c>
      <c r="B151" s="59" t="s">
        <v>98</v>
      </c>
      <c r="C151" s="60" t="s">
        <v>97</v>
      </c>
      <c r="D151" s="70"/>
      <c r="E151" s="68"/>
      <c r="F151" s="68">
        <v>20</v>
      </c>
      <c r="G151" s="68"/>
      <c r="H151" s="68"/>
      <c r="I151" s="69">
        <f t="shared" si="8"/>
        <v>20</v>
      </c>
      <c r="J151" s="244"/>
    </row>
    <row r="152" spans="1:10" ht="18.75">
      <c r="A152" s="64" t="s">
        <v>83</v>
      </c>
      <c r="B152" s="59" t="s">
        <v>98</v>
      </c>
      <c r="C152" s="60" t="s">
        <v>97</v>
      </c>
      <c r="D152" s="70"/>
      <c r="E152" s="68"/>
      <c r="F152" s="68"/>
      <c r="G152" s="68">
        <v>20</v>
      </c>
      <c r="H152" s="68"/>
      <c r="I152" s="69">
        <f t="shared" si="8"/>
        <v>20</v>
      </c>
      <c r="J152" s="244"/>
    </row>
    <row r="153" spans="1:10" ht="18.75">
      <c r="A153" s="64" t="s">
        <v>84</v>
      </c>
      <c r="B153" s="59" t="s">
        <v>98</v>
      </c>
      <c r="C153" s="60" t="s">
        <v>97</v>
      </c>
      <c r="D153" s="70"/>
      <c r="E153" s="68"/>
      <c r="F153" s="68"/>
      <c r="G153" s="68">
        <v>20</v>
      </c>
      <c r="H153" s="68"/>
      <c r="I153" s="69">
        <f t="shared" si="8"/>
        <v>20</v>
      </c>
      <c r="J153" s="244"/>
    </row>
    <row r="154" spans="1:10" ht="18.75">
      <c r="A154" s="64" t="s">
        <v>85</v>
      </c>
      <c r="B154" s="59" t="s">
        <v>98</v>
      </c>
      <c r="C154" s="60" t="s">
        <v>97</v>
      </c>
      <c r="D154" s="70"/>
      <c r="E154" s="68"/>
      <c r="F154" s="68"/>
      <c r="G154" s="68">
        <v>20</v>
      </c>
      <c r="H154" s="68"/>
      <c r="I154" s="69">
        <f t="shared" si="8"/>
        <v>20</v>
      </c>
      <c r="J154" s="244"/>
    </row>
    <row r="155" spans="1:10" ht="18.75">
      <c r="A155" s="64" t="s">
        <v>86</v>
      </c>
      <c r="B155" s="59" t="s">
        <v>98</v>
      </c>
      <c r="C155" s="60" t="s">
        <v>97</v>
      </c>
      <c r="D155" s="70"/>
      <c r="E155" s="68"/>
      <c r="F155" s="68"/>
      <c r="G155" s="68">
        <v>20</v>
      </c>
      <c r="H155" s="68"/>
      <c r="I155" s="69">
        <f t="shared" si="8"/>
        <v>20</v>
      </c>
      <c r="J155" s="244"/>
    </row>
    <row r="156" spans="1:10" ht="18.75">
      <c r="A156" s="64" t="s">
        <v>87</v>
      </c>
      <c r="B156" s="59" t="s">
        <v>98</v>
      </c>
      <c r="C156" s="60" t="s">
        <v>97</v>
      </c>
      <c r="D156" s="70"/>
      <c r="E156" s="68"/>
      <c r="F156" s="68"/>
      <c r="G156" s="68">
        <v>20</v>
      </c>
      <c r="H156" s="68"/>
      <c r="I156" s="69">
        <f t="shared" si="8"/>
        <v>20</v>
      </c>
      <c r="J156" s="244"/>
    </row>
    <row r="157" spans="1:10" ht="18.75">
      <c r="A157" s="64" t="s">
        <v>88</v>
      </c>
      <c r="B157" s="59" t="s">
        <v>98</v>
      </c>
      <c r="C157" s="60" t="s">
        <v>97</v>
      </c>
      <c r="D157" s="70"/>
      <c r="E157" s="68"/>
      <c r="F157" s="68"/>
      <c r="G157" s="68">
        <v>20</v>
      </c>
      <c r="H157" s="68"/>
      <c r="I157" s="69">
        <f t="shared" si="8"/>
        <v>20</v>
      </c>
      <c r="J157" s="244"/>
    </row>
    <row r="158" spans="1:10" ht="18.75">
      <c r="A158" s="64" t="s">
        <v>89</v>
      </c>
      <c r="B158" s="59" t="s">
        <v>98</v>
      </c>
      <c r="C158" s="60" t="s">
        <v>97</v>
      </c>
      <c r="D158" s="70"/>
      <c r="E158" s="68"/>
      <c r="F158" s="68"/>
      <c r="G158" s="68">
        <v>20</v>
      </c>
      <c r="H158" s="68"/>
      <c r="I158" s="69">
        <f t="shared" si="8"/>
        <v>20</v>
      </c>
      <c r="J158" s="244"/>
    </row>
    <row r="159" spans="1:10" ht="18.75">
      <c r="A159" s="64" t="s">
        <v>90</v>
      </c>
      <c r="B159" s="59" t="s">
        <v>98</v>
      </c>
      <c r="C159" s="60" t="s">
        <v>97</v>
      </c>
      <c r="D159" s="70"/>
      <c r="E159" s="68"/>
      <c r="F159" s="68"/>
      <c r="G159" s="68">
        <v>20</v>
      </c>
      <c r="H159" s="68"/>
      <c r="I159" s="69">
        <f t="shared" si="8"/>
        <v>20</v>
      </c>
      <c r="J159" s="244"/>
    </row>
    <row r="160" spans="1:10" ht="18.75">
      <c r="A160" s="64" t="s">
        <v>91</v>
      </c>
      <c r="B160" s="59" t="s">
        <v>98</v>
      </c>
      <c r="C160" s="60" t="s">
        <v>97</v>
      </c>
      <c r="D160" s="70"/>
      <c r="E160" s="68"/>
      <c r="F160" s="68"/>
      <c r="G160" s="68">
        <v>20</v>
      </c>
      <c r="H160" s="68"/>
      <c r="I160" s="69">
        <f t="shared" si="8"/>
        <v>20</v>
      </c>
      <c r="J160" s="244"/>
    </row>
    <row r="161" spans="1:10" ht="18.75">
      <c r="A161" s="64" t="s">
        <v>92</v>
      </c>
      <c r="B161" s="59" t="s">
        <v>98</v>
      </c>
      <c r="C161" s="60" t="s">
        <v>97</v>
      </c>
      <c r="D161" s="70"/>
      <c r="E161" s="68"/>
      <c r="F161" s="68"/>
      <c r="G161" s="68">
        <v>20</v>
      </c>
      <c r="H161" s="68"/>
      <c r="I161" s="69">
        <f t="shared" si="8"/>
        <v>20</v>
      </c>
      <c r="J161" s="244"/>
    </row>
    <row r="162" spans="1:10" ht="18.75">
      <c r="A162" s="64" t="s">
        <v>93</v>
      </c>
      <c r="B162" s="59" t="s">
        <v>98</v>
      </c>
      <c r="C162" s="60" t="s">
        <v>97</v>
      </c>
      <c r="D162" s="70"/>
      <c r="E162" s="68"/>
      <c r="F162" s="68"/>
      <c r="G162" s="68"/>
      <c r="H162" s="68">
        <v>20</v>
      </c>
      <c r="I162" s="69">
        <f t="shared" si="8"/>
        <v>20</v>
      </c>
      <c r="J162" s="244"/>
    </row>
    <row r="163" spans="1:10" ht="18.75">
      <c r="A163" s="64" t="s">
        <v>94</v>
      </c>
      <c r="B163" s="59" t="s">
        <v>98</v>
      </c>
      <c r="C163" s="60" t="s">
        <v>97</v>
      </c>
      <c r="D163" s="70"/>
      <c r="E163" s="68"/>
      <c r="F163" s="68"/>
      <c r="G163" s="68"/>
      <c r="H163" s="68">
        <v>20</v>
      </c>
      <c r="I163" s="69">
        <f t="shared" si="8"/>
        <v>20</v>
      </c>
      <c r="J163" s="244"/>
    </row>
    <row r="164" spans="1:10" ht="18.75">
      <c r="A164" s="64" t="s">
        <v>95</v>
      </c>
      <c r="B164" s="59" t="s">
        <v>98</v>
      </c>
      <c r="C164" s="60" t="s">
        <v>97</v>
      </c>
      <c r="D164" s="70">
        <v>3</v>
      </c>
      <c r="E164" s="68"/>
      <c r="F164" s="68"/>
      <c r="G164" s="68"/>
      <c r="H164" s="68">
        <v>12</v>
      </c>
      <c r="I164" s="69">
        <f t="shared" si="8"/>
        <v>15</v>
      </c>
      <c r="J164" s="244"/>
    </row>
    <row r="165" spans="1:10" ht="19.5" thickBot="1">
      <c r="A165" s="64" t="s">
        <v>96</v>
      </c>
      <c r="B165" s="59" t="s">
        <v>98</v>
      </c>
      <c r="C165" s="60" t="s">
        <v>97</v>
      </c>
      <c r="D165" s="70"/>
      <c r="E165" s="68">
        <v>6</v>
      </c>
      <c r="F165" s="68">
        <v>15</v>
      </c>
      <c r="G165" s="68"/>
      <c r="H165" s="68"/>
      <c r="I165" s="69">
        <f t="shared" si="8"/>
        <v>21</v>
      </c>
      <c r="J165" s="251"/>
    </row>
    <row r="166" spans="1:10" ht="19.5" thickBot="1">
      <c r="A166" s="48" t="s">
        <v>96</v>
      </c>
      <c r="B166" s="49"/>
      <c r="C166" s="50"/>
      <c r="D166" s="51">
        <f>SUM(D115:D165)</f>
        <v>203</v>
      </c>
      <c r="E166" s="52">
        <f>SUM(E115:E165)</f>
        <v>246</v>
      </c>
      <c r="F166" s="52">
        <f>SUM(F115:F165)</f>
        <v>315</v>
      </c>
      <c r="G166" s="52">
        <f>SUM(G115:G165)</f>
        <v>200</v>
      </c>
      <c r="H166" s="52">
        <f>SUM(H115:H165)</f>
        <v>52</v>
      </c>
      <c r="I166" s="53">
        <f>SUM(D166:H166)</f>
        <v>1016</v>
      </c>
      <c r="J166" s="54"/>
    </row>
    <row r="167" spans="1:10" ht="19.5" thickBot="1">
      <c r="A167" s="43"/>
      <c r="B167" s="44"/>
      <c r="C167" s="40"/>
      <c r="D167" s="45"/>
      <c r="E167" s="39"/>
      <c r="F167" s="39"/>
      <c r="G167" s="39"/>
      <c r="H167" s="39"/>
      <c r="I167" s="42"/>
      <c r="J167" s="42"/>
    </row>
    <row r="168" spans="1:10" ht="15.75" thickTop="1">
      <c r="A168" s="232" t="s">
        <v>9</v>
      </c>
      <c r="B168" s="235" t="s">
        <v>10</v>
      </c>
      <c r="C168" s="235" t="s">
        <v>2</v>
      </c>
      <c r="D168" s="238" t="s">
        <v>11</v>
      </c>
      <c r="E168" s="239"/>
      <c r="F168" s="239"/>
      <c r="G168" s="239"/>
      <c r="H168" s="239"/>
      <c r="I168" s="239"/>
      <c r="J168" s="242" t="s">
        <v>1</v>
      </c>
    </row>
    <row r="169" spans="1:10" ht="15.75" thickBot="1">
      <c r="A169" s="233"/>
      <c r="B169" s="236"/>
      <c r="C169" s="236"/>
      <c r="D169" s="240"/>
      <c r="E169" s="241"/>
      <c r="F169" s="241"/>
      <c r="G169" s="241"/>
      <c r="H169" s="241"/>
      <c r="I169" s="241"/>
      <c r="J169" s="243"/>
    </row>
    <row r="170" spans="1:10" ht="19.5" thickBot="1">
      <c r="A170" s="234"/>
      <c r="B170" s="237"/>
      <c r="C170" s="237"/>
      <c r="D170" s="32" t="s">
        <v>12</v>
      </c>
      <c r="E170" s="32" t="s">
        <v>13</v>
      </c>
      <c r="F170" s="32" t="s">
        <v>14</v>
      </c>
      <c r="G170" s="32" t="s">
        <v>15</v>
      </c>
      <c r="H170" s="32" t="s">
        <v>16</v>
      </c>
      <c r="I170" s="46" t="s">
        <v>17</v>
      </c>
      <c r="J170" s="243"/>
    </row>
    <row r="171" spans="1:10" ht="19.5" thickTop="1">
      <c r="A171" s="58" t="s">
        <v>18</v>
      </c>
      <c r="B171" s="59" t="s">
        <v>99</v>
      </c>
      <c r="C171" s="60" t="s">
        <v>47</v>
      </c>
      <c r="D171" s="61">
        <v>20</v>
      </c>
      <c r="E171" s="62"/>
      <c r="F171" s="62"/>
      <c r="G171" s="62"/>
      <c r="H171" s="62"/>
      <c r="I171" s="63">
        <f t="shared" ref="I171:I189" si="9">SUM(D171:H171)</f>
        <v>20</v>
      </c>
      <c r="J171" s="229">
        <f>+I212</f>
        <v>817</v>
      </c>
    </row>
    <row r="172" spans="1:10" ht="18.75">
      <c r="A172" s="64" t="s">
        <v>19</v>
      </c>
      <c r="B172" s="59" t="s">
        <v>99</v>
      </c>
      <c r="C172" s="60" t="s">
        <v>47</v>
      </c>
      <c r="D172" s="65">
        <v>20</v>
      </c>
      <c r="E172" s="66"/>
      <c r="F172" s="66"/>
      <c r="G172" s="66"/>
      <c r="H172" s="66"/>
      <c r="I172" s="67">
        <f t="shared" si="9"/>
        <v>20</v>
      </c>
      <c r="J172" s="230"/>
    </row>
    <row r="173" spans="1:10" ht="18.75">
      <c r="A173" s="64" t="s">
        <v>20</v>
      </c>
      <c r="B173" s="59" t="s">
        <v>99</v>
      </c>
      <c r="C173" s="60" t="s">
        <v>47</v>
      </c>
      <c r="D173" s="65">
        <v>20</v>
      </c>
      <c r="E173" s="66"/>
      <c r="F173" s="66"/>
      <c r="G173" s="66"/>
      <c r="H173" s="66"/>
      <c r="I173" s="67">
        <f t="shared" si="9"/>
        <v>20</v>
      </c>
      <c r="J173" s="230"/>
    </row>
    <row r="174" spans="1:10" ht="18.75">
      <c r="A174" s="64" t="s">
        <v>21</v>
      </c>
      <c r="B174" s="59" t="s">
        <v>99</v>
      </c>
      <c r="C174" s="60" t="s">
        <v>47</v>
      </c>
      <c r="D174" s="65">
        <v>20</v>
      </c>
      <c r="E174" s="66"/>
      <c r="F174" s="66"/>
      <c r="G174" s="66"/>
      <c r="H174" s="66"/>
      <c r="I174" s="67">
        <f t="shared" si="9"/>
        <v>20</v>
      </c>
      <c r="J174" s="230"/>
    </row>
    <row r="175" spans="1:10" ht="18.75">
      <c r="A175" s="64" t="s">
        <v>22</v>
      </c>
      <c r="B175" s="59" t="s">
        <v>99</v>
      </c>
      <c r="C175" s="60" t="s">
        <v>47</v>
      </c>
      <c r="D175" s="65">
        <v>20</v>
      </c>
      <c r="E175" s="66"/>
      <c r="F175" s="66"/>
      <c r="G175" s="66"/>
      <c r="H175" s="66"/>
      <c r="I175" s="67">
        <f t="shared" si="9"/>
        <v>20</v>
      </c>
      <c r="J175" s="230"/>
    </row>
    <row r="176" spans="1:10" ht="18.75">
      <c r="A176" s="64" t="s">
        <v>23</v>
      </c>
      <c r="B176" s="59" t="s">
        <v>99</v>
      </c>
      <c r="C176" s="60" t="s">
        <v>47</v>
      </c>
      <c r="D176" s="65">
        <v>20</v>
      </c>
      <c r="E176" s="66"/>
      <c r="F176" s="66"/>
      <c r="G176" s="66"/>
      <c r="H176" s="66"/>
      <c r="I176" s="67">
        <f t="shared" si="9"/>
        <v>20</v>
      </c>
      <c r="J176" s="230"/>
    </row>
    <row r="177" spans="1:10" ht="18.75">
      <c r="A177" s="64" t="s">
        <v>24</v>
      </c>
      <c r="B177" s="59" t="s">
        <v>99</v>
      </c>
      <c r="C177" s="60" t="s">
        <v>47</v>
      </c>
      <c r="D177" s="65">
        <v>20</v>
      </c>
      <c r="E177" s="66"/>
      <c r="F177" s="68"/>
      <c r="G177" s="68"/>
      <c r="H177" s="68"/>
      <c r="I177" s="69">
        <f t="shared" si="9"/>
        <v>20</v>
      </c>
      <c r="J177" s="230"/>
    </row>
    <row r="178" spans="1:10" ht="18.75">
      <c r="A178" s="64" t="s">
        <v>25</v>
      </c>
      <c r="B178" s="59" t="s">
        <v>99</v>
      </c>
      <c r="C178" s="60" t="s">
        <v>47</v>
      </c>
      <c r="D178" s="65">
        <v>20</v>
      </c>
      <c r="E178" s="68"/>
      <c r="F178" s="68"/>
      <c r="G178" s="68"/>
      <c r="H178" s="68"/>
      <c r="I178" s="69">
        <f t="shared" si="9"/>
        <v>20</v>
      </c>
      <c r="J178" s="231"/>
    </row>
    <row r="179" spans="1:10" ht="18.75">
      <c r="A179" s="64" t="s">
        <v>50</v>
      </c>
      <c r="B179" s="59" t="s">
        <v>99</v>
      </c>
      <c r="C179" s="60" t="s">
        <v>47</v>
      </c>
      <c r="D179" s="65"/>
      <c r="E179" s="68">
        <v>20</v>
      </c>
      <c r="F179" s="68"/>
      <c r="G179" s="68"/>
      <c r="H179" s="68"/>
      <c r="I179" s="69">
        <f t="shared" si="9"/>
        <v>20</v>
      </c>
      <c r="J179" s="231"/>
    </row>
    <row r="180" spans="1:10" ht="18.75">
      <c r="A180" s="64" t="s">
        <v>51</v>
      </c>
      <c r="B180" s="59" t="s">
        <v>99</v>
      </c>
      <c r="C180" s="60" t="s">
        <v>47</v>
      </c>
      <c r="D180" s="65"/>
      <c r="E180" s="68">
        <v>20</v>
      </c>
      <c r="F180" s="68"/>
      <c r="G180" s="68"/>
      <c r="H180" s="68"/>
      <c r="I180" s="69">
        <f t="shared" si="9"/>
        <v>20</v>
      </c>
      <c r="J180" s="231"/>
    </row>
    <row r="181" spans="1:10" ht="18.75">
      <c r="A181" s="64" t="s">
        <v>52</v>
      </c>
      <c r="B181" s="59" t="s">
        <v>99</v>
      </c>
      <c r="C181" s="60" t="s">
        <v>47</v>
      </c>
      <c r="D181" s="70"/>
      <c r="E181" s="68">
        <v>20</v>
      </c>
      <c r="F181" s="68"/>
      <c r="G181" s="68"/>
      <c r="H181" s="68"/>
      <c r="I181" s="69">
        <f t="shared" si="9"/>
        <v>20</v>
      </c>
      <c r="J181" s="231"/>
    </row>
    <row r="182" spans="1:10" ht="18.75">
      <c r="A182" s="64" t="s">
        <v>53</v>
      </c>
      <c r="B182" s="59" t="s">
        <v>99</v>
      </c>
      <c r="C182" s="60" t="s">
        <v>47</v>
      </c>
      <c r="D182" s="70"/>
      <c r="E182" s="68">
        <v>20</v>
      </c>
      <c r="F182" s="68"/>
      <c r="G182" s="68"/>
      <c r="H182" s="68"/>
      <c r="I182" s="69">
        <f t="shared" si="9"/>
        <v>20</v>
      </c>
      <c r="J182" s="231"/>
    </row>
    <row r="183" spans="1:10" ht="18.75">
      <c r="A183" s="64" t="s">
        <v>54</v>
      </c>
      <c r="B183" s="59" t="s">
        <v>99</v>
      </c>
      <c r="C183" s="60" t="s">
        <v>47</v>
      </c>
      <c r="D183" s="70"/>
      <c r="E183" s="68">
        <v>20</v>
      </c>
      <c r="F183" s="68"/>
      <c r="G183" s="68"/>
      <c r="H183" s="68"/>
      <c r="I183" s="69">
        <f t="shared" si="9"/>
        <v>20</v>
      </c>
      <c r="J183" s="231"/>
    </row>
    <row r="184" spans="1:10" ht="18.75">
      <c r="A184" s="64" t="s">
        <v>55</v>
      </c>
      <c r="B184" s="59" t="s">
        <v>99</v>
      </c>
      <c r="C184" s="60" t="s">
        <v>47</v>
      </c>
      <c r="D184" s="70"/>
      <c r="E184" s="68">
        <v>20</v>
      </c>
      <c r="F184" s="68"/>
      <c r="G184" s="68"/>
      <c r="H184" s="68"/>
      <c r="I184" s="69">
        <f t="shared" si="9"/>
        <v>20</v>
      </c>
      <c r="J184" s="231"/>
    </row>
    <row r="185" spans="1:10" ht="18.75">
      <c r="A185" s="64" t="s">
        <v>56</v>
      </c>
      <c r="B185" s="59" t="s">
        <v>99</v>
      </c>
      <c r="C185" s="60" t="s">
        <v>47</v>
      </c>
      <c r="D185" s="70"/>
      <c r="E185" s="68">
        <v>20</v>
      </c>
      <c r="F185" s="68"/>
      <c r="G185" s="68"/>
      <c r="H185" s="68"/>
      <c r="I185" s="69">
        <f t="shared" si="9"/>
        <v>20</v>
      </c>
      <c r="J185" s="231"/>
    </row>
    <row r="186" spans="1:10" ht="18.75">
      <c r="A186" s="64" t="s">
        <v>58</v>
      </c>
      <c r="B186" s="59" t="s">
        <v>99</v>
      </c>
      <c r="C186" s="60" t="s">
        <v>47</v>
      </c>
      <c r="D186" s="70"/>
      <c r="E186" s="68">
        <v>20</v>
      </c>
      <c r="F186" s="68"/>
      <c r="G186" s="68"/>
      <c r="H186" s="68"/>
      <c r="I186" s="69">
        <f t="shared" si="9"/>
        <v>20</v>
      </c>
      <c r="J186" s="231"/>
    </row>
    <row r="187" spans="1:10" ht="18.75">
      <c r="A187" s="64" t="s">
        <v>59</v>
      </c>
      <c r="B187" s="59" t="s">
        <v>99</v>
      </c>
      <c r="C187" s="60" t="s">
        <v>47</v>
      </c>
      <c r="D187" s="70"/>
      <c r="E187" s="68">
        <v>20</v>
      </c>
      <c r="F187" s="68"/>
      <c r="G187" s="68"/>
      <c r="H187" s="68"/>
      <c r="I187" s="69">
        <f t="shared" si="9"/>
        <v>20</v>
      </c>
      <c r="J187" s="231"/>
    </row>
    <row r="188" spans="1:10" ht="18.75">
      <c r="A188" s="64" t="s">
        <v>60</v>
      </c>
      <c r="B188" s="59" t="s">
        <v>99</v>
      </c>
      <c r="C188" s="60" t="s">
        <v>47</v>
      </c>
      <c r="D188" s="70"/>
      <c r="E188" s="68">
        <v>20</v>
      </c>
      <c r="F188" s="68"/>
      <c r="G188" s="68"/>
      <c r="H188" s="68"/>
      <c r="I188" s="69">
        <f t="shared" si="9"/>
        <v>20</v>
      </c>
      <c r="J188" s="231"/>
    </row>
    <row r="189" spans="1:10" ht="18.75">
      <c r="A189" s="64" t="s">
        <v>61</v>
      </c>
      <c r="B189" s="59" t="s">
        <v>99</v>
      </c>
      <c r="C189" s="60" t="s">
        <v>47</v>
      </c>
      <c r="D189" s="70"/>
      <c r="E189" s="68"/>
      <c r="F189" s="68">
        <v>20</v>
      </c>
      <c r="G189" s="68"/>
      <c r="H189" s="68"/>
      <c r="I189" s="69">
        <f t="shared" si="9"/>
        <v>20</v>
      </c>
      <c r="J189" s="231"/>
    </row>
    <row r="190" spans="1:10" ht="18.75">
      <c r="A190" s="64" t="s">
        <v>62</v>
      </c>
      <c r="B190" s="59" t="s">
        <v>99</v>
      </c>
      <c r="C190" s="60" t="s">
        <v>47</v>
      </c>
      <c r="D190" s="70"/>
      <c r="E190" s="68"/>
      <c r="F190" s="68">
        <v>20</v>
      </c>
      <c r="G190" s="68"/>
      <c r="H190" s="68"/>
      <c r="I190" s="69">
        <f t="shared" ref="I190:I211" si="10">SUM(D190:H190)</f>
        <v>20</v>
      </c>
      <c r="J190" s="244"/>
    </row>
    <row r="191" spans="1:10" ht="18.75">
      <c r="A191" s="64" t="s">
        <v>63</v>
      </c>
      <c r="B191" s="59" t="s">
        <v>99</v>
      </c>
      <c r="C191" s="60" t="s">
        <v>47</v>
      </c>
      <c r="D191" s="70"/>
      <c r="E191" s="68"/>
      <c r="F191" s="68">
        <v>20</v>
      </c>
      <c r="G191" s="68"/>
      <c r="H191" s="68"/>
      <c r="I191" s="69">
        <f t="shared" si="10"/>
        <v>20</v>
      </c>
      <c r="J191" s="244"/>
    </row>
    <row r="192" spans="1:10" ht="18.75">
      <c r="A192" s="64" t="s">
        <v>64</v>
      </c>
      <c r="B192" s="59" t="s">
        <v>99</v>
      </c>
      <c r="C192" s="60" t="s">
        <v>47</v>
      </c>
      <c r="D192" s="70"/>
      <c r="E192" s="68"/>
      <c r="F192" s="68">
        <v>20</v>
      </c>
      <c r="G192" s="68"/>
      <c r="H192" s="68"/>
      <c r="I192" s="69">
        <f t="shared" si="10"/>
        <v>20</v>
      </c>
      <c r="J192" s="244"/>
    </row>
    <row r="193" spans="1:10" ht="18.75">
      <c r="A193" s="64" t="s">
        <v>65</v>
      </c>
      <c r="B193" s="59" t="s">
        <v>99</v>
      </c>
      <c r="C193" s="60" t="s">
        <v>47</v>
      </c>
      <c r="D193" s="70"/>
      <c r="E193" s="68"/>
      <c r="F193" s="68">
        <v>20</v>
      </c>
      <c r="G193" s="68"/>
      <c r="H193" s="68"/>
      <c r="I193" s="69">
        <f t="shared" si="10"/>
        <v>20</v>
      </c>
      <c r="J193" s="244"/>
    </row>
    <row r="194" spans="1:10" ht="18.75">
      <c r="A194" s="64" t="s">
        <v>66</v>
      </c>
      <c r="B194" s="59" t="s">
        <v>99</v>
      </c>
      <c r="C194" s="60" t="s">
        <v>47</v>
      </c>
      <c r="D194" s="70"/>
      <c r="E194" s="68"/>
      <c r="F194" s="68">
        <v>20</v>
      </c>
      <c r="G194" s="68"/>
      <c r="H194" s="68"/>
      <c r="I194" s="69">
        <f t="shared" si="10"/>
        <v>20</v>
      </c>
      <c r="J194" s="244"/>
    </row>
    <row r="195" spans="1:10" ht="18.75">
      <c r="A195" s="64" t="s">
        <v>67</v>
      </c>
      <c r="B195" s="59" t="s">
        <v>99</v>
      </c>
      <c r="C195" s="60" t="s">
        <v>47</v>
      </c>
      <c r="D195" s="70"/>
      <c r="E195" s="68"/>
      <c r="F195" s="68">
        <v>20</v>
      </c>
      <c r="G195" s="68"/>
      <c r="H195" s="68"/>
      <c r="I195" s="69">
        <f t="shared" si="10"/>
        <v>20</v>
      </c>
      <c r="J195" s="244"/>
    </row>
    <row r="196" spans="1:10" ht="18.75">
      <c r="A196" s="64" t="s">
        <v>71</v>
      </c>
      <c r="B196" s="59" t="s">
        <v>99</v>
      </c>
      <c r="C196" s="60" t="s">
        <v>47</v>
      </c>
      <c r="D196" s="70"/>
      <c r="E196" s="68"/>
      <c r="F196" s="68">
        <v>20</v>
      </c>
      <c r="G196" s="68"/>
      <c r="H196" s="68"/>
      <c r="I196" s="69">
        <f t="shared" si="10"/>
        <v>20</v>
      </c>
      <c r="J196" s="244"/>
    </row>
    <row r="197" spans="1:10" ht="18.75">
      <c r="A197" s="64" t="s">
        <v>72</v>
      </c>
      <c r="B197" s="59" t="s">
        <v>99</v>
      </c>
      <c r="C197" s="60" t="s">
        <v>47</v>
      </c>
      <c r="D197" s="70"/>
      <c r="E197" s="68"/>
      <c r="F197" s="68">
        <v>20</v>
      </c>
      <c r="G197" s="68"/>
      <c r="H197" s="68"/>
      <c r="I197" s="69">
        <f t="shared" si="10"/>
        <v>20</v>
      </c>
      <c r="J197" s="244"/>
    </row>
    <row r="198" spans="1:10" ht="18.75">
      <c r="A198" s="64" t="s">
        <v>73</v>
      </c>
      <c r="B198" s="59" t="s">
        <v>99</v>
      </c>
      <c r="C198" s="60" t="s">
        <v>47</v>
      </c>
      <c r="D198" s="70"/>
      <c r="E198" s="68"/>
      <c r="F198" s="68">
        <v>20</v>
      </c>
      <c r="G198" s="68"/>
      <c r="H198" s="68"/>
      <c r="I198" s="69">
        <f t="shared" si="10"/>
        <v>20</v>
      </c>
      <c r="J198" s="244"/>
    </row>
    <row r="199" spans="1:10" ht="18.75">
      <c r="A199" s="64" t="s">
        <v>74</v>
      </c>
      <c r="B199" s="59" t="s">
        <v>99</v>
      </c>
      <c r="C199" s="60" t="s">
        <v>47</v>
      </c>
      <c r="D199" s="70"/>
      <c r="E199" s="68"/>
      <c r="F199" s="68">
        <v>20</v>
      </c>
      <c r="G199" s="68"/>
      <c r="H199" s="68"/>
      <c r="I199" s="69">
        <f t="shared" si="10"/>
        <v>20</v>
      </c>
      <c r="J199" s="244"/>
    </row>
    <row r="200" spans="1:10" ht="18.75">
      <c r="A200" s="64" t="s">
        <v>75</v>
      </c>
      <c r="B200" s="59" t="s">
        <v>99</v>
      </c>
      <c r="C200" s="60" t="s">
        <v>47</v>
      </c>
      <c r="D200" s="70"/>
      <c r="E200" s="68"/>
      <c r="F200" s="68">
        <v>20</v>
      </c>
      <c r="G200" s="68"/>
      <c r="H200" s="68"/>
      <c r="I200" s="69">
        <f t="shared" si="10"/>
        <v>20</v>
      </c>
      <c r="J200" s="244"/>
    </row>
    <row r="201" spans="1:10" ht="18.75">
      <c r="A201" s="64" t="s">
        <v>76</v>
      </c>
      <c r="B201" s="59" t="s">
        <v>99</v>
      </c>
      <c r="C201" s="60" t="s">
        <v>47</v>
      </c>
      <c r="D201" s="70"/>
      <c r="E201" s="68"/>
      <c r="F201" s="68"/>
      <c r="G201" s="68">
        <v>20</v>
      </c>
      <c r="H201" s="68"/>
      <c r="I201" s="69">
        <f t="shared" si="10"/>
        <v>20</v>
      </c>
      <c r="J201" s="244"/>
    </row>
    <row r="202" spans="1:10" ht="18.75">
      <c r="A202" s="64" t="s">
        <v>77</v>
      </c>
      <c r="B202" s="59" t="s">
        <v>99</v>
      </c>
      <c r="C202" s="60" t="s">
        <v>47</v>
      </c>
      <c r="D202" s="70"/>
      <c r="E202" s="68"/>
      <c r="F202" s="68"/>
      <c r="G202" s="68">
        <v>20</v>
      </c>
      <c r="H202" s="68"/>
      <c r="I202" s="69">
        <f t="shared" si="10"/>
        <v>20</v>
      </c>
      <c r="J202" s="244"/>
    </row>
    <row r="203" spans="1:10" ht="18.75">
      <c r="A203" s="64" t="s">
        <v>78</v>
      </c>
      <c r="B203" s="59" t="s">
        <v>99</v>
      </c>
      <c r="C203" s="60" t="s">
        <v>47</v>
      </c>
      <c r="D203" s="70"/>
      <c r="E203" s="68"/>
      <c r="F203" s="68"/>
      <c r="G203" s="68">
        <v>20</v>
      </c>
      <c r="H203" s="68"/>
      <c r="I203" s="69">
        <f t="shared" si="10"/>
        <v>20</v>
      </c>
      <c r="J203" s="244"/>
    </row>
    <row r="204" spans="1:10" ht="18.75">
      <c r="A204" s="64" t="s">
        <v>79</v>
      </c>
      <c r="B204" s="59" t="s">
        <v>99</v>
      </c>
      <c r="C204" s="60" t="s">
        <v>47</v>
      </c>
      <c r="D204" s="70"/>
      <c r="E204" s="68"/>
      <c r="F204" s="68"/>
      <c r="G204" s="68">
        <v>20</v>
      </c>
      <c r="H204" s="68"/>
      <c r="I204" s="69">
        <f t="shared" si="10"/>
        <v>20</v>
      </c>
      <c r="J204" s="244"/>
    </row>
    <row r="205" spans="1:10" ht="18.75">
      <c r="A205" s="64" t="s">
        <v>80</v>
      </c>
      <c r="B205" s="59" t="s">
        <v>99</v>
      </c>
      <c r="C205" s="60" t="s">
        <v>47</v>
      </c>
      <c r="D205" s="70"/>
      <c r="E205" s="68"/>
      <c r="F205" s="68"/>
      <c r="G205" s="68">
        <v>20</v>
      </c>
      <c r="H205" s="68"/>
      <c r="I205" s="69">
        <f t="shared" si="10"/>
        <v>20</v>
      </c>
      <c r="J205" s="244"/>
    </row>
    <row r="206" spans="1:10" ht="18.75">
      <c r="A206" s="64" t="s">
        <v>81</v>
      </c>
      <c r="B206" s="59" t="s">
        <v>99</v>
      </c>
      <c r="C206" s="60" t="s">
        <v>47</v>
      </c>
      <c r="D206" s="70"/>
      <c r="E206" s="68"/>
      <c r="F206" s="68"/>
      <c r="G206" s="68">
        <v>20</v>
      </c>
      <c r="H206" s="68"/>
      <c r="I206" s="69">
        <f t="shared" si="10"/>
        <v>20</v>
      </c>
      <c r="J206" s="244"/>
    </row>
    <row r="207" spans="1:10" ht="18.75">
      <c r="A207" s="64" t="s">
        <v>82</v>
      </c>
      <c r="B207" s="59" t="s">
        <v>99</v>
      </c>
      <c r="C207" s="60" t="s">
        <v>47</v>
      </c>
      <c r="D207" s="70"/>
      <c r="E207" s="68"/>
      <c r="F207" s="68"/>
      <c r="G207" s="68">
        <v>20</v>
      </c>
      <c r="H207" s="68"/>
      <c r="I207" s="69">
        <f t="shared" si="10"/>
        <v>20</v>
      </c>
      <c r="J207" s="244"/>
    </row>
    <row r="208" spans="1:10" ht="18.75">
      <c r="A208" s="64" t="s">
        <v>83</v>
      </c>
      <c r="B208" s="59" t="s">
        <v>99</v>
      </c>
      <c r="C208" s="60" t="s">
        <v>47</v>
      </c>
      <c r="D208" s="70"/>
      <c r="E208" s="68"/>
      <c r="F208" s="68"/>
      <c r="G208" s="68"/>
      <c r="H208" s="68">
        <v>20</v>
      </c>
      <c r="I208" s="69">
        <f t="shared" si="10"/>
        <v>20</v>
      </c>
      <c r="J208" s="244"/>
    </row>
    <row r="209" spans="1:10" ht="18.75">
      <c r="A209" s="64" t="s">
        <v>84</v>
      </c>
      <c r="B209" s="59" t="s">
        <v>99</v>
      </c>
      <c r="C209" s="60" t="s">
        <v>47</v>
      </c>
      <c r="D209" s="70"/>
      <c r="E209" s="68"/>
      <c r="F209" s="68"/>
      <c r="G209" s="68"/>
      <c r="H209" s="68">
        <v>20</v>
      </c>
      <c r="I209" s="69">
        <f t="shared" si="10"/>
        <v>20</v>
      </c>
      <c r="J209" s="244"/>
    </row>
    <row r="210" spans="1:10" ht="18.75">
      <c r="A210" s="64" t="s">
        <v>85</v>
      </c>
      <c r="B210" s="59" t="s">
        <v>99</v>
      </c>
      <c r="C210" s="60" t="s">
        <v>47</v>
      </c>
      <c r="D210" s="70"/>
      <c r="E210" s="68"/>
      <c r="F210" s="68"/>
      <c r="G210" s="68"/>
      <c r="H210" s="68">
        <v>20</v>
      </c>
      <c r="I210" s="69">
        <f t="shared" si="10"/>
        <v>20</v>
      </c>
      <c r="J210" s="244"/>
    </row>
    <row r="211" spans="1:10" ht="19.5" thickBot="1">
      <c r="A211" s="64" t="s">
        <v>86</v>
      </c>
      <c r="B211" s="59" t="s">
        <v>99</v>
      </c>
      <c r="C211" s="60" t="s">
        <v>47</v>
      </c>
      <c r="D211" s="70">
        <v>8</v>
      </c>
      <c r="E211" s="68"/>
      <c r="F211" s="68">
        <v>9</v>
      </c>
      <c r="G211" s="68"/>
      <c r="H211" s="68"/>
      <c r="I211" s="69">
        <f t="shared" si="10"/>
        <v>17</v>
      </c>
      <c r="J211" s="244"/>
    </row>
    <row r="212" spans="1:10" ht="19.5" thickBot="1">
      <c r="A212" s="48" t="s">
        <v>86</v>
      </c>
      <c r="B212" s="49"/>
      <c r="C212" s="50"/>
      <c r="D212" s="51">
        <f>SUM(D171:D211)</f>
        <v>168</v>
      </c>
      <c r="E212" s="52">
        <f>SUM(E171:E211)</f>
        <v>200</v>
      </c>
      <c r="F212" s="52">
        <f>SUM(F171:F211)</f>
        <v>249</v>
      </c>
      <c r="G212" s="52">
        <f>SUM(G171:G211)</f>
        <v>140</v>
      </c>
      <c r="H212" s="52">
        <f>SUM(H171:H211)</f>
        <v>60</v>
      </c>
      <c r="I212" s="53">
        <f>SUM(D212:H212)</f>
        <v>817</v>
      </c>
      <c r="J212" s="54"/>
    </row>
    <row r="213" spans="1:10" ht="19.5" thickBot="1">
      <c r="A213" s="43"/>
      <c r="B213" s="44"/>
      <c r="C213" s="40"/>
      <c r="D213" s="45"/>
      <c r="E213" s="39"/>
      <c r="F213" s="39"/>
      <c r="G213" s="39"/>
      <c r="H213" s="39"/>
      <c r="I213" s="42"/>
      <c r="J213" s="42"/>
    </row>
    <row r="214" spans="1:10" ht="15.75" thickTop="1">
      <c r="A214" s="232" t="s">
        <v>9</v>
      </c>
      <c r="B214" s="235" t="s">
        <v>10</v>
      </c>
      <c r="C214" s="235" t="s">
        <v>2</v>
      </c>
      <c r="D214" s="238" t="s">
        <v>11</v>
      </c>
      <c r="E214" s="239"/>
      <c r="F214" s="239"/>
      <c r="G214" s="239"/>
      <c r="H214" s="239"/>
      <c r="I214" s="239"/>
      <c r="J214" s="242" t="s">
        <v>1</v>
      </c>
    </row>
    <row r="215" spans="1:10" ht="15.75" thickBot="1">
      <c r="A215" s="233"/>
      <c r="B215" s="236"/>
      <c r="C215" s="236"/>
      <c r="D215" s="240"/>
      <c r="E215" s="241"/>
      <c r="F215" s="241"/>
      <c r="G215" s="241"/>
      <c r="H215" s="241"/>
      <c r="I215" s="241"/>
      <c r="J215" s="243"/>
    </row>
    <row r="216" spans="1:10" ht="19.5" thickBot="1">
      <c r="A216" s="234"/>
      <c r="B216" s="237"/>
      <c r="C216" s="237"/>
      <c r="D216" s="32" t="s">
        <v>12</v>
      </c>
      <c r="E216" s="32" t="s">
        <v>13</v>
      </c>
      <c r="F216" s="32" t="s">
        <v>14</v>
      </c>
      <c r="G216" s="32" t="s">
        <v>15</v>
      </c>
      <c r="H216" s="32" t="s">
        <v>16</v>
      </c>
      <c r="I216" s="46" t="s">
        <v>17</v>
      </c>
      <c r="J216" s="243"/>
    </row>
    <row r="217" spans="1:10" ht="19.5" thickTop="1">
      <c r="A217" s="58" t="s">
        <v>18</v>
      </c>
      <c r="B217" s="59" t="s">
        <v>99</v>
      </c>
      <c r="C217" s="60" t="s">
        <v>100</v>
      </c>
      <c r="D217" s="61">
        <v>20</v>
      </c>
      <c r="E217" s="62"/>
      <c r="F217" s="62"/>
      <c r="G217" s="62"/>
      <c r="H217" s="62"/>
      <c r="I217" s="63">
        <f t="shared" ref="I217:I235" si="11">SUM(D217:H217)</f>
        <v>20</v>
      </c>
      <c r="J217" s="229">
        <f>+I237</f>
        <v>376</v>
      </c>
    </row>
    <row r="218" spans="1:10" ht="18.75">
      <c r="A218" s="64" t="s">
        <v>19</v>
      </c>
      <c r="B218" s="59" t="s">
        <v>99</v>
      </c>
      <c r="C218" s="60" t="s">
        <v>100</v>
      </c>
      <c r="D218" s="65">
        <v>20</v>
      </c>
      <c r="E218" s="66"/>
      <c r="F218" s="66"/>
      <c r="G218" s="66"/>
      <c r="H218" s="66"/>
      <c r="I218" s="67">
        <f t="shared" si="11"/>
        <v>20</v>
      </c>
      <c r="J218" s="230"/>
    </row>
    <row r="219" spans="1:10" ht="18.75">
      <c r="A219" s="64" t="s">
        <v>20</v>
      </c>
      <c r="B219" s="59" t="s">
        <v>99</v>
      </c>
      <c r="C219" s="60" t="s">
        <v>100</v>
      </c>
      <c r="D219" s="65">
        <v>20</v>
      </c>
      <c r="E219" s="66"/>
      <c r="F219" s="66"/>
      <c r="G219" s="66"/>
      <c r="H219" s="66"/>
      <c r="I219" s="67">
        <f t="shared" si="11"/>
        <v>20</v>
      </c>
      <c r="J219" s="230"/>
    </row>
    <row r="220" spans="1:10" ht="18.75">
      <c r="A220" s="64" t="s">
        <v>21</v>
      </c>
      <c r="B220" s="59" t="s">
        <v>99</v>
      </c>
      <c r="C220" s="60" t="s">
        <v>100</v>
      </c>
      <c r="D220" s="65">
        <v>16</v>
      </c>
      <c r="E220" s="66"/>
      <c r="F220" s="66"/>
      <c r="G220" s="66"/>
      <c r="H220" s="66"/>
      <c r="I220" s="67">
        <f t="shared" si="11"/>
        <v>16</v>
      </c>
      <c r="J220" s="230"/>
    </row>
    <row r="221" spans="1:10" ht="18.75">
      <c r="A221" s="64" t="s">
        <v>22</v>
      </c>
      <c r="B221" s="59" t="s">
        <v>99</v>
      </c>
      <c r="C221" s="60" t="s">
        <v>100</v>
      </c>
      <c r="D221" s="65"/>
      <c r="E221" s="66">
        <v>20</v>
      </c>
      <c r="F221" s="66"/>
      <c r="G221" s="66"/>
      <c r="H221" s="66"/>
      <c r="I221" s="67">
        <f t="shared" si="11"/>
        <v>20</v>
      </c>
      <c r="J221" s="230"/>
    </row>
    <row r="222" spans="1:10" ht="18.75">
      <c r="A222" s="64" t="s">
        <v>23</v>
      </c>
      <c r="B222" s="59" t="s">
        <v>99</v>
      </c>
      <c r="C222" s="60" t="s">
        <v>100</v>
      </c>
      <c r="D222" s="65"/>
      <c r="E222" s="66">
        <v>20</v>
      </c>
      <c r="F222" s="66"/>
      <c r="G222" s="66"/>
      <c r="H222" s="66"/>
      <c r="I222" s="67">
        <f t="shared" si="11"/>
        <v>20</v>
      </c>
      <c r="J222" s="230"/>
    </row>
    <row r="223" spans="1:10" ht="18.75">
      <c r="A223" s="64" t="s">
        <v>24</v>
      </c>
      <c r="B223" s="59" t="s">
        <v>99</v>
      </c>
      <c r="C223" s="60" t="s">
        <v>100</v>
      </c>
      <c r="D223" s="65"/>
      <c r="E223" s="66">
        <v>20</v>
      </c>
      <c r="F223" s="68"/>
      <c r="G223" s="68"/>
      <c r="H223" s="68"/>
      <c r="I223" s="69">
        <f t="shared" si="11"/>
        <v>20</v>
      </c>
      <c r="J223" s="230"/>
    </row>
    <row r="224" spans="1:10" ht="18.75">
      <c r="A224" s="64" t="s">
        <v>25</v>
      </c>
      <c r="B224" s="59" t="s">
        <v>99</v>
      </c>
      <c r="C224" s="60" t="s">
        <v>100</v>
      </c>
      <c r="D224" s="65"/>
      <c r="E224" s="68">
        <v>20</v>
      </c>
      <c r="F224" s="68"/>
      <c r="G224" s="68"/>
      <c r="H224" s="68"/>
      <c r="I224" s="69">
        <f t="shared" si="11"/>
        <v>20</v>
      </c>
      <c r="J224" s="231"/>
    </row>
    <row r="225" spans="1:10" ht="18.75">
      <c r="A225" s="64" t="s">
        <v>50</v>
      </c>
      <c r="B225" s="59" t="s">
        <v>99</v>
      </c>
      <c r="C225" s="60" t="s">
        <v>100</v>
      </c>
      <c r="D225" s="65"/>
      <c r="E225" s="68">
        <v>15</v>
      </c>
      <c r="F225" s="68"/>
      <c r="G225" s="68"/>
      <c r="H225" s="68"/>
      <c r="I225" s="69">
        <f t="shared" si="11"/>
        <v>15</v>
      </c>
      <c r="J225" s="231"/>
    </row>
    <row r="226" spans="1:10" ht="18.75">
      <c r="A226" s="64" t="s">
        <v>51</v>
      </c>
      <c r="B226" s="59" t="s">
        <v>99</v>
      </c>
      <c r="C226" s="60" t="s">
        <v>100</v>
      </c>
      <c r="D226" s="65"/>
      <c r="E226" s="68"/>
      <c r="F226" s="68">
        <v>20</v>
      </c>
      <c r="G226" s="68"/>
      <c r="H226" s="68"/>
      <c r="I226" s="69">
        <f t="shared" si="11"/>
        <v>20</v>
      </c>
      <c r="J226" s="231"/>
    </row>
    <row r="227" spans="1:10" ht="18.75">
      <c r="A227" s="64" t="s">
        <v>52</v>
      </c>
      <c r="B227" s="59" t="s">
        <v>99</v>
      </c>
      <c r="C227" s="60" t="s">
        <v>100</v>
      </c>
      <c r="D227" s="70"/>
      <c r="E227" s="68"/>
      <c r="F227" s="68">
        <v>20</v>
      </c>
      <c r="G227" s="68"/>
      <c r="H227" s="68"/>
      <c r="I227" s="69">
        <f t="shared" si="11"/>
        <v>20</v>
      </c>
      <c r="J227" s="231"/>
    </row>
    <row r="228" spans="1:10" ht="18.75">
      <c r="A228" s="64" t="s">
        <v>53</v>
      </c>
      <c r="B228" s="59" t="s">
        <v>99</v>
      </c>
      <c r="C228" s="60" t="s">
        <v>100</v>
      </c>
      <c r="D228" s="70"/>
      <c r="E228" s="68"/>
      <c r="F228" s="68">
        <v>20</v>
      </c>
      <c r="G228" s="68"/>
      <c r="H228" s="68"/>
      <c r="I228" s="69">
        <f t="shared" si="11"/>
        <v>20</v>
      </c>
      <c r="J228" s="231"/>
    </row>
    <row r="229" spans="1:10" ht="18.75">
      <c r="A229" s="64" t="s">
        <v>54</v>
      </c>
      <c r="B229" s="59" t="s">
        <v>99</v>
      </c>
      <c r="C229" s="60" t="s">
        <v>100</v>
      </c>
      <c r="D229" s="70"/>
      <c r="E229" s="68"/>
      <c r="F229" s="68">
        <v>20</v>
      </c>
      <c r="G229" s="68"/>
      <c r="H229" s="68"/>
      <c r="I229" s="69">
        <f t="shared" si="11"/>
        <v>20</v>
      </c>
      <c r="J229" s="231"/>
    </row>
    <row r="230" spans="1:10" ht="18.75">
      <c r="A230" s="64" t="s">
        <v>55</v>
      </c>
      <c r="B230" s="59" t="s">
        <v>99</v>
      </c>
      <c r="C230" s="60" t="s">
        <v>100</v>
      </c>
      <c r="D230" s="70"/>
      <c r="E230" s="68"/>
      <c r="F230" s="68">
        <v>20</v>
      </c>
      <c r="G230" s="68"/>
      <c r="H230" s="68"/>
      <c r="I230" s="69">
        <f t="shared" si="11"/>
        <v>20</v>
      </c>
      <c r="J230" s="231"/>
    </row>
    <row r="231" spans="1:10" ht="18.75">
      <c r="A231" s="64" t="s">
        <v>56</v>
      </c>
      <c r="B231" s="59" t="s">
        <v>99</v>
      </c>
      <c r="C231" s="60" t="s">
        <v>100</v>
      </c>
      <c r="D231" s="70"/>
      <c r="E231" s="68"/>
      <c r="F231" s="68">
        <v>11</v>
      </c>
      <c r="G231" s="68"/>
      <c r="H231" s="68"/>
      <c r="I231" s="69">
        <f t="shared" si="11"/>
        <v>11</v>
      </c>
      <c r="J231" s="231"/>
    </row>
    <row r="232" spans="1:10" ht="18.75">
      <c r="A232" s="64" t="s">
        <v>58</v>
      </c>
      <c r="B232" s="59" t="s">
        <v>99</v>
      </c>
      <c r="C232" s="60" t="s">
        <v>100</v>
      </c>
      <c r="D232" s="70"/>
      <c r="E232" s="68"/>
      <c r="F232" s="68"/>
      <c r="G232" s="68">
        <v>20</v>
      </c>
      <c r="H232" s="68"/>
      <c r="I232" s="69">
        <f t="shared" si="11"/>
        <v>20</v>
      </c>
      <c r="J232" s="231"/>
    </row>
    <row r="233" spans="1:10" ht="18.75">
      <c r="A233" s="64" t="s">
        <v>59</v>
      </c>
      <c r="B233" s="59" t="s">
        <v>99</v>
      </c>
      <c r="C233" s="60" t="s">
        <v>100</v>
      </c>
      <c r="D233" s="70"/>
      <c r="E233" s="68"/>
      <c r="F233" s="68"/>
      <c r="G233" s="68">
        <v>20</v>
      </c>
      <c r="H233" s="68"/>
      <c r="I233" s="69">
        <f t="shared" si="11"/>
        <v>20</v>
      </c>
      <c r="J233" s="231"/>
    </row>
    <row r="234" spans="1:10" ht="18.75">
      <c r="A234" s="64" t="s">
        <v>60</v>
      </c>
      <c r="B234" s="59" t="s">
        <v>99</v>
      </c>
      <c r="C234" s="60" t="s">
        <v>100</v>
      </c>
      <c r="D234" s="70"/>
      <c r="E234" s="68"/>
      <c r="F234" s="68"/>
      <c r="G234" s="68">
        <v>20</v>
      </c>
      <c r="H234" s="68"/>
      <c r="I234" s="69">
        <f t="shared" si="11"/>
        <v>20</v>
      </c>
      <c r="J234" s="231"/>
    </row>
    <row r="235" spans="1:10" ht="18.75">
      <c r="A235" s="64" t="s">
        <v>61</v>
      </c>
      <c r="B235" s="59" t="s">
        <v>99</v>
      </c>
      <c r="C235" s="60" t="s">
        <v>100</v>
      </c>
      <c r="D235" s="70"/>
      <c r="E235" s="68"/>
      <c r="F235" s="68"/>
      <c r="G235" s="68">
        <v>16</v>
      </c>
      <c r="H235" s="68"/>
      <c r="I235" s="69">
        <f t="shared" si="11"/>
        <v>16</v>
      </c>
      <c r="J235" s="231"/>
    </row>
    <row r="236" spans="1:10" ht="19.5" thickBot="1">
      <c r="A236" s="64" t="s">
        <v>62</v>
      </c>
      <c r="B236" s="59" t="s">
        <v>99</v>
      </c>
      <c r="C236" s="60" t="s">
        <v>100</v>
      </c>
      <c r="D236" s="70"/>
      <c r="E236" s="68"/>
      <c r="F236" s="68"/>
      <c r="G236" s="68"/>
      <c r="H236" s="68">
        <v>18</v>
      </c>
      <c r="I236" s="69">
        <f>SUM(D236:H236)</f>
        <v>18</v>
      </c>
      <c r="J236" s="244"/>
    </row>
    <row r="237" spans="1:10" ht="19.5" thickBot="1">
      <c r="A237" s="48" t="s">
        <v>62</v>
      </c>
      <c r="B237" s="49"/>
      <c r="C237" s="50"/>
      <c r="D237" s="51">
        <f>SUM(D217:D236)</f>
        <v>76</v>
      </c>
      <c r="E237" s="52">
        <f>SUM(E217:E236)</f>
        <v>95</v>
      </c>
      <c r="F237" s="52">
        <f>SUM(F217:F236)</f>
        <v>111</v>
      </c>
      <c r="G237" s="52">
        <f>SUM(G217:G236)</f>
        <v>76</v>
      </c>
      <c r="H237" s="52">
        <f>SUM(H217:H236)</f>
        <v>18</v>
      </c>
      <c r="I237" s="53">
        <f>SUM(D237:H237)</f>
        <v>376</v>
      </c>
      <c r="J237" s="54"/>
    </row>
    <row r="238" spans="1:10" ht="19.5" thickBot="1">
      <c r="A238" s="43"/>
      <c r="B238" s="44"/>
      <c r="C238" s="40"/>
      <c r="D238" s="45"/>
      <c r="E238" s="39"/>
      <c r="F238" s="39"/>
      <c r="G238" s="39"/>
      <c r="H238" s="39"/>
      <c r="I238" s="42"/>
      <c r="J238" s="42"/>
    </row>
    <row r="239" spans="1:10" ht="15.75" thickTop="1">
      <c r="A239" s="232" t="s">
        <v>9</v>
      </c>
      <c r="B239" s="235" t="s">
        <v>10</v>
      </c>
      <c r="C239" s="235" t="s">
        <v>2</v>
      </c>
      <c r="D239" s="238" t="s">
        <v>11</v>
      </c>
      <c r="E239" s="239"/>
      <c r="F239" s="239"/>
      <c r="G239" s="239"/>
      <c r="H239" s="239"/>
      <c r="I239" s="239"/>
      <c r="J239" s="242" t="s">
        <v>1</v>
      </c>
    </row>
    <row r="240" spans="1:10" ht="15.75" thickBot="1">
      <c r="A240" s="233"/>
      <c r="B240" s="236"/>
      <c r="C240" s="236"/>
      <c r="D240" s="240"/>
      <c r="E240" s="241"/>
      <c r="F240" s="241"/>
      <c r="G240" s="241"/>
      <c r="H240" s="241"/>
      <c r="I240" s="241"/>
      <c r="J240" s="243"/>
    </row>
    <row r="241" spans="1:10" ht="19.5" thickBot="1">
      <c r="A241" s="234"/>
      <c r="B241" s="237"/>
      <c r="C241" s="237"/>
      <c r="D241" s="32" t="s">
        <v>12</v>
      </c>
      <c r="E241" s="32" t="s">
        <v>13</v>
      </c>
      <c r="F241" s="32" t="s">
        <v>14</v>
      </c>
      <c r="G241" s="32" t="s">
        <v>15</v>
      </c>
      <c r="H241" s="32" t="s">
        <v>16</v>
      </c>
      <c r="I241" s="46" t="s">
        <v>17</v>
      </c>
      <c r="J241" s="243"/>
    </row>
    <row r="242" spans="1:10" ht="19.5" thickTop="1">
      <c r="A242" s="58" t="s">
        <v>18</v>
      </c>
      <c r="B242" s="59" t="s">
        <v>101</v>
      </c>
      <c r="C242" s="60" t="s">
        <v>47</v>
      </c>
      <c r="D242" s="61">
        <v>20</v>
      </c>
      <c r="E242" s="62"/>
      <c r="F242" s="62"/>
      <c r="G242" s="62"/>
      <c r="H242" s="62"/>
      <c r="I242" s="63">
        <f t="shared" ref="I242:I258" si="12">SUM(D242:H242)</f>
        <v>20</v>
      </c>
      <c r="J242" s="229">
        <f>+I258</f>
        <v>309</v>
      </c>
    </row>
    <row r="243" spans="1:10" ht="18.75">
      <c r="A243" s="64" t="s">
        <v>19</v>
      </c>
      <c r="B243" s="59" t="s">
        <v>101</v>
      </c>
      <c r="C243" s="60" t="s">
        <v>47</v>
      </c>
      <c r="D243" s="65">
        <v>20</v>
      </c>
      <c r="E243" s="66"/>
      <c r="F243" s="66"/>
      <c r="G243" s="66"/>
      <c r="H243" s="66"/>
      <c r="I243" s="67">
        <f t="shared" si="12"/>
        <v>20</v>
      </c>
      <c r="J243" s="230"/>
    </row>
    <row r="244" spans="1:10" ht="18.75">
      <c r="A244" s="64" t="s">
        <v>20</v>
      </c>
      <c r="B244" s="59" t="s">
        <v>101</v>
      </c>
      <c r="C244" s="60" t="s">
        <v>47</v>
      </c>
      <c r="D244" s="65">
        <v>18</v>
      </c>
      <c r="E244" s="66"/>
      <c r="F244" s="66"/>
      <c r="G244" s="66"/>
      <c r="H244" s="66"/>
      <c r="I244" s="67">
        <f t="shared" si="12"/>
        <v>18</v>
      </c>
      <c r="J244" s="230"/>
    </row>
    <row r="245" spans="1:10" ht="18.75">
      <c r="A245" s="64" t="s">
        <v>21</v>
      </c>
      <c r="B245" s="59" t="s">
        <v>101</v>
      </c>
      <c r="C245" s="60" t="s">
        <v>47</v>
      </c>
      <c r="D245" s="65"/>
      <c r="E245" s="66">
        <v>20</v>
      </c>
      <c r="F245" s="66"/>
      <c r="G245" s="66"/>
      <c r="H245" s="66"/>
      <c r="I245" s="67">
        <f t="shared" si="12"/>
        <v>20</v>
      </c>
      <c r="J245" s="230"/>
    </row>
    <row r="246" spans="1:10" ht="18.75">
      <c r="A246" s="64" t="s">
        <v>22</v>
      </c>
      <c r="B246" s="59" t="s">
        <v>101</v>
      </c>
      <c r="C246" s="60" t="s">
        <v>47</v>
      </c>
      <c r="D246" s="65"/>
      <c r="E246" s="66">
        <v>20</v>
      </c>
      <c r="F246" s="66"/>
      <c r="G246" s="66"/>
      <c r="H246" s="66"/>
      <c r="I246" s="67">
        <f t="shared" si="12"/>
        <v>20</v>
      </c>
      <c r="J246" s="230"/>
    </row>
    <row r="247" spans="1:10" ht="18.75">
      <c r="A247" s="64" t="s">
        <v>23</v>
      </c>
      <c r="B247" s="59" t="s">
        <v>101</v>
      </c>
      <c r="C247" s="60" t="s">
        <v>47</v>
      </c>
      <c r="D247" s="65"/>
      <c r="E247" s="66">
        <v>20</v>
      </c>
      <c r="F247" s="66"/>
      <c r="G247" s="66"/>
      <c r="H247" s="66"/>
      <c r="I247" s="67">
        <f t="shared" si="12"/>
        <v>20</v>
      </c>
      <c r="J247" s="230"/>
    </row>
    <row r="248" spans="1:10" ht="18.75">
      <c r="A248" s="64" t="s">
        <v>24</v>
      </c>
      <c r="B248" s="59" t="s">
        <v>101</v>
      </c>
      <c r="C248" s="60" t="s">
        <v>47</v>
      </c>
      <c r="D248" s="65"/>
      <c r="E248" s="66">
        <v>20</v>
      </c>
      <c r="F248" s="68"/>
      <c r="G248" s="68"/>
      <c r="H248" s="68"/>
      <c r="I248" s="69">
        <f t="shared" si="12"/>
        <v>20</v>
      </c>
      <c r="J248" s="230"/>
    </row>
    <row r="249" spans="1:10" ht="18.75">
      <c r="A249" s="64" t="s">
        <v>25</v>
      </c>
      <c r="B249" s="59" t="s">
        <v>101</v>
      </c>
      <c r="C249" s="60" t="s">
        <v>47</v>
      </c>
      <c r="D249" s="65"/>
      <c r="E249" s="68"/>
      <c r="F249" s="68">
        <v>20</v>
      </c>
      <c r="G249" s="68"/>
      <c r="H249" s="68"/>
      <c r="I249" s="69">
        <f t="shared" si="12"/>
        <v>20</v>
      </c>
      <c r="J249" s="231"/>
    </row>
    <row r="250" spans="1:10" ht="18.75">
      <c r="A250" s="64" t="s">
        <v>50</v>
      </c>
      <c r="B250" s="59" t="s">
        <v>101</v>
      </c>
      <c r="C250" s="60" t="s">
        <v>47</v>
      </c>
      <c r="D250" s="65"/>
      <c r="E250" s="68"/>
      <c r="F250" s="68">
        <v>20</v>
      </c>
      <c r="G250" s="68"/>
      <c r="H250" s="68"/>
      <c r="I250" s="69">
        <f t="shared" si="12"/>
        <v>20</v>
      </c>
      <c r="J250" s="231"/>
    </row>
    <row r="251" spans="1:10" ht="18.75">
      <c r="A251" s="64" t="s">
        <v>51</v>
      </c>
      <c r="B251" s="59" t="s">
        <v>101</v>
      </c>
      <c r="C251" s="60" t="s">
        <v>47</v>
      </c>
      <c r="D251" s="65"/>
      <c r="E251" s="68"/>
      <c r="F251" s="68">
        <v>20</v>
      </c>
      <c r="G251" s="68"/>
      <c r="H251" s="68"/>
      <c r="I251" s="69">
        <f t="shared" si="12"/>
        <v>20</v>
      </c>
      <c r="J251" s="231"/>
    </row>
    <row r="252" spans="1:10" ht="18.75">
      <c r="A252" s="64" t="s">
        <v>52</v>
      </c>
      <c r="B252" s="59" t="s">
        <v>101</v>
      </c>
      <c r="C252" s="60" t="s">
        <v>47</v>
      </c>
      <c r="D252" s="70"/>
      <c r="E252" s="68"/>
      <c r="F252" s="68">
        <v>20</v>
      </c>
      <c r="G252" s="68"/>
      <c r="H252" s="68"/>
      <c r="I252" s="69">
        <f t="shared" si="12"/>
        <v>20</v>
      </c>
      <c r="J252" s="231"/>
    </row>
    <row r="253" spans="1:10" ht="18.75">
      <c r="A253" s="64" t="s">
        <v>53</v>
      </c>
      <c r="B253" s="59" t="s">
        <v>101</v>
      </c>
      <c r="C253" s="60" t="s">
        <v>47</v>
      </c>
      <c r="D253" s="70"/>
      <c r="E253" s="68"/>
      <c r="F253" s="68"/>
      <c r="G253" s="68">
        <v>20</v>
      </c>
      <c r="H253" s="68"/>
      <c r="I253" s="69">
        <f t="shared" si="12"/>
        <v>20</v>
      </c>
      <c r="J253" s="231"/>
    </row>
    <row r="254" spans="1:10" ht="18.75">
      <c r="A254" s="64" t="s">
        <v>54</v>
      </c>
      <c r="B254" s="59" t="s">
        <v>101</v>
      </c>
      <c r="C254" s="60" t="s">
        <v>47</v>
      </c>
      <c r="D254" s="70"/>
      <c r="E254" s="68"/>
      <c r="F254" s="68"/>
      <c r="G254" s="68">
        <v>20</v>
      </c>
      <c r="H254" s="68"/>
      <c r="I254" s="69">
        <f t="shared" si="12"/>
        <v>20</v>
      </c>
      <c r="J254" s="231"/>
    </row>
    <row r="255" spans="1:10" ht="18.75">
      <c r="A255" s="64" t="s">
        <v>55</v>
      </c>
      <c r="B255" s="59" t="s">
        <v>101</v>
      </c>
      <c r="C255" s="60" t="s">
        <v>47</v>
      </c>
      <c r="D255" s="70"/>
      <c r="E255" s="68"/>
      <c r="F255" s="68"/>
      <c r="G255" s="68">
        <v>20</v>
      </c>
      <c r="H255" s="68"/>
      <c r="I255" s="69">
        <f t="shared" si="12"/>
        <v>20</v>
      </c>
      <c r="J255" s="231"/>
    </row>
    <row r="256" spans="1:10" ht="18.75">
      <c r="A256" s="64" t="s">
        <v>56</v>
      </c>
      <c r="B256" s="59" t="s">
        <v>101</v>
      </c>
      <c r="C256" s="60" t="s">
        <v>47</v>
      </c>
      <c r="D256" s="70"/>
      <c r="E256" s="68"/>
      <c r="F256" s="68"/>
      <c r="G256" s="68"/>
      <c r="H256" s="68">
        <v>16</v>
      </c>
      <c r="I256" s="69">
        <f t="shared" si="12"/>
        <v>16</v>
      </c>
      <c r="J256" s="231"/>
    </row>
    <row r="257" spans="1:10" ht="19.5" thickBot="1">
      <c r="A257" s="64" t="s">
        <v>58</v>
      </c>
      <c r="B257" s="59" t="s">
        <v>101</v>
      </c>
      <c r="C257" s="60" t="s">
        <v>47</v>
      </c>
      <c r="D257" s="70"/>
      <c r="E257" s="68"/>
      <c r="F257" s="68">
        <v>14</v>
      </c>
      <c r="G257" s="68">
        <v>1</v>
      </c>
      <c r="H257" s="68"/>
      <c r="I257" s="69">
        <f t="shared" si="12"/>
        <v>15</v>
      </c>
      <c r="J257" s="231"/>
    </row>
    <row r="258" spans="1:10" ht="19.5" thickBot="1">
      <c r="A258" s="48" t="s">
        <v>58</v>
      </c>
      <c r="B258" s="49"/>
      <c r="C258" s="50"/>
      <c r="D258" s="51">
        <f>SUM(D242:D257)</f>
        <v>58</v>
      </c>
      <c r="E258" s="52">
        <f>SUM(E242:E257)</f>
        <v>80</v>
      </c>
      <c r="F258" s="52">
        <f>SUM(F242:F257)</f>
        <v>94</v>
      </c>
      <c r="G258" s="52">
        <f>SUM(G242:G257)</f>
        <v>61</v>
      </c>
      <c r="H258" s="52">
        <f>SUM(H242:H257)</f>
        <v>16</v>
      </c>
      <c r="I258" s="53">
        <f t="shared" si="12"/>
        <v>309</v>
      </c>
      <c r="J258" s="54"/>
    </row>
    <row r="259" spans="1:10" ht="19.5" thickBot="1">
      <c r="A259" s="43"/>
      <c r="B259" s="44"/>
      <c r="C259" s="40"/>
      <c r="D259" s="45"/>
      <c r="E259" s="39"/>
      <c r="F259" s="39"/>
      <c r="G259" s="39"/>
      <c r="H259" s="39"/>
      <c r="I259" s="42"/>
      <c r="J259" s="42"/>
    </row>
    <row r="260" spans="1:10" ht="15.75" thickTop="1">
      <c r="A260" s="232" t="s">
        <v>9</v>
      </c>
      <c r="B260" s="235" t="s">
        <v>10</v>
      </c>
      <c r="C260" s="235" t="s">
        <v>2</v>
      </c>
      <c r="D260" s="238" t="s">
        <v>11</v>
      </c>
      <c r="E260" s="239"/>
      <c r="F260" s="239"/>
      <c r="G260" s="239"/>
      <c r="H260" s="239"/>
      <c r="I260" s="239"/>
      <c r="J260" s="242" t="s">
        <v>1</v>
      </c>
    </row>
    <row r="261" spans="1:10" ht="15.75" thickBot="1">
      <c r="A261" s="233"/>
      <c r="B261" s="236"/>
      <c r="C261" s="236"/>
      <c r="D261" s="240"/>
      <c r="E261" s="241"/>
      <c r="F261" s="241"/>
      <c r="G261" s="241"/>
      <c r="H261" s="241"/>
      <c r="I261" s="241"/>
      <c r="J261" s="243"/>
    </row>
    <row r="262" spans="1:10" ht="19.5" thickBot="1">
      <c r="A262" s="234"/>
      <c r="B262" s="237"/>
      <c r="C262" s="237"/>
      <c r="D262" s="32" t="s">
        <v>12</v>
      </c>
      <c r="E262" s="32" t="s">
        <v>13</v>
      </c>
      <c r="F262" s="32" t="s">
        <v>14</v>
      </c>
      <c r="G262" s="32" t="s">
        <v>15</v>
      </c>
      <c r="H262" s="32" t="s">
        <v>16</v>
      </c>
      <c r="I262" s="46" t="s">
        <v>17</v>
      </c>
      <c r="J262" s="243"/>
    </row>
    <row r="263" spans="1:10" ht="19.5" thickTop="1">
      <c r="A263" s="58" t="s">
        <v>18</v>
      </c>
      <c r="B263" s="59" t="s">
        <v>102</v>
      </c>
      <c r="C263" s="60" t="s">
        <v>103</v>
      </c>
      <c r="D263" s="61">
        <v>20</v>
      </c>
      <c r="E263" s="62"/>
      <c r="F263" s="62"/>
      <c r="G263" s="62"/>
      <c r="H263" s="62"/>
      <c r="I263" s="63">
        <f t="shared" ref="I263:I283" si="13">SUM(D263:H263)</f>
        <v>20</v>
      </c>
      <c r="J263" s="229">
        <f>+I283</f>
        <v>379</v>
      </c>
    </row>
    <row r="264" spans="1:10" ht="18.75">
      <c r="A264" s="64" t="s">
        <v>19</v>
      </c>
      <c r="B264" s="59" t="s">
        <v>102</v>
      </c>
      <c r="C264" s="60" t="s">
        <v>103</v>
      </c>
      <c r="D264" s="65">
        <v>20</v>
      </c>
      <c r="E264" s="66"/>
      <c r="F264" s="66"/>
      <c r="G264" s="66"/>
      <c r="H264" s="66"/>
      <c r="I264" s="67">
        <f t="shared" si="13"/>
        <v>20</v>
      </c>
      <c r="J264" s="230"/>
    </row>
    <row r="265" spans="1:10" ht="18.75">
      <c r="A265" s="64" t="s">
        <v>20</v>
      </c>
      <c r="B265" s="59" t="s">
        <v>102</v>
      </c>
      <c r="C265" s="60" t="s">
        <v>103</v>
      </c>
      <c r="D265" s="65">
        <v>20</v>
      </c>
      <c r="E265" s="66"/>
      <c r="F265" s="66"/>
      <c r="G265" s="66"/>
      <c r="H265" s="66"/>
      <c r="I265" s="67">
        <f t="shared" si="13"/>
        <v>20</v>
      </c>
      <c r="J265" s="230"/>
    </row>
    <row r="266" spans="1:10" ht="18.75">
      <c r="A266" s="64" t="s">
        <v>21</v>
      </c>
      <c r="B266" s="59" t="s">
        <v>102</v>
      </c>
      <c r="C266" s="60" t="s">
        <v>103</v>
      </c>
      <c r="D266" s="65">
        <v>18</v>
      </c>
      <c r="E266" s="66"/>
      <c r="F266" s="66"/>
      <c r="G266" s="66"/>
      <c r="H266" s="66"/>
      <c r="I266" s="67">
        <f t="shared" si="13"/>
        <v>18</v>
      </c>
      <c r="J266" s="230"/>
    </row>
    <row r="267" spans="1:10" ht="18.75">
      <c r="A267" s="64" t="s">
        <v>22</v>
      </c>
      <c r="B267" s="59" t="s">
        <v>102</v>
      </c>
      <c r="C267" s="60" t="s">
        <v>103</v>
      </c>
      <c r="D267" s="65"/>
      <c r="E267" s="66">
        <v>20</v>
      </c>
      <c r="F267" s="66"/>
      <c r="G267" s="66"/>
      <c r="H267" s="66"/>
      <c r="I267" s="67">
        <f t="shared" si="13"/>
        <v>20</v>
      </c>
      <c r="J267" s="230"/>
    </row>
    <row r="268" spans="1:10" ht="18.75">
      <c r="A268" s="64" t="s">
        <v>23</v>
      </c>
      <c r="B268" s="59" t="s">
        <v>102</v>
      </c>
      <c r="C268" s="60" t="s">
        <v>103</v>
      </c>
      <c r="D268" s="65"/>
      <c r="E268" s="66">
        <v>20</v>
      </c>
      <c r="F268" s="66"/>
      <c r="G268" s="66"/>
      <c r="H268" s="66"/>
      <c r="I268" s="67">
        <f t="shared" si="13"/>
        <v>20</v>
      </c>
      <c r="J268" s="230"/>
    </row>
    <row r="269" spans="1:10" ht="18.75">
      <c r="A269" s="64" t="s">
        <v>24</v>
      </c>
      <c r="B269" s="59" t="s">
        <v>102</v>
      </c>
      <c r="C269" s="60" t="s">
        <v>103</v>
      </c>
      <c r="D269" s="65"/>
      <c r="E269" s="66">
        <v>20</v>
      </c>
      <c r="F269" s="68"/>
      <c r="G269" s="68"/>
      <c r="H269" s="68"/>
      <c r="I269" s="69">
        <f t="shared" si="13"/>
        <v>20</v>
      </c>
      <c r="J269" s="230"/>
    </row>
    <row r="270" spans="1:10" ht="18.75">
      <c r="A270" s="64" t="s">
        <v>25</v>
      </c>
      <c r="B270" s="59" t="s">
        <v>102</v>
      </c>
      <c r="C270" s="60" t="s">
        <v>103</v>
      </c>
      <c r="D270" s="65"/>
      <c r="E270" s="68">
        <v>20</v>
      </c>
      <c r="F270" s="68"/>
      <c r="G270" s="68"/>
      <c r="H270" s="68"/>
      <c r="I270" s="69">
        <f t="shared" si="13"/>
        <v>20</v>
      </c>
      <c r="J270" s="231"/>
    </row>
    <row r="271" spans="1:10" ht="18.75">
      <c r="A271" s="64" t="s">
        <v>50</v>
      </c>
      <c r="B271" s="59" t="s">
        <v>102</v>
      </c>
      <c r="C271" s="60" t="s">
        <v>103</v>
      </c>
      <c r="D271" s="65"/>
      <c r="E271" s="68"/>
      <c r="F271" s="68">
        <v>20</v>
      </c>
      <c r="G271" s="68"/>
      <c r="H271" s="68"/>
      <c r="I271" s="69">
        <f t="shared" si="13"/>
        <v>20</v>
      </c>
      <c r="J271" s="231"/>
    </row>
    <row r="272" spans="1:10" ht="18.75">
      <c r="A272" s="64" t="s">
        <v>51</v>
      </c>
      <c r="B272" s="59" t="s">
        <v>102</v>
      </c>
      <c r="C272" s="60" t="s">
        <v>103</v>
      </c>
      <c r="D272" s="65"/>
      <c r="E272" s="68"/>
      <c r="F272" s="68">
        <v>20</v>
      </c>
      <c r="G272" s="68"/>
      <c r="H272" s="68"/>
      <c r="I272" s="69">
        <f t="shared" si="13"/>
        <v>20</v>
      </c>
      <c r="J272" s="231"/>
    </row>
    <row r="273" spans="1:10" ht="18.75">
      <c r="A273" s="64" t="s">
        <v>52</v>
      </c>
      <c r="B273" s="59" t="s">
        <v>102</v>
      </c>
      <c r="C273" s="60" t="s">
        <v>103</v>
      </c>
      <c r="D273" s="70"/>
      <c r="E273" s="68"/>
      <c r="F273" s="68">
        <v>20</v>
      </c>
      <c r="G273" s="68"/>
      <c r="H273" s="68"/>
      <c r="I273" s="69">
        <f t="shared" si="13"/>
        <v>20</v>
      </c>
      <c r="J273" s="231"/>
    </row>
    <row r="274" spans="1:10" ht="18.75">
      <c r="A274" s="64" t="s">
        <v>53</v>
      </c>
      <c r="B274" s="59" t="s">
        <v>102</v>
      </c>
      <c r="C274" s="60" t="s">
        <v>103</v>
      </c>
      <c r="D274" s="70"/>
      <c r="E274" s="68"/>
      <c r="F274" s="68">
        <v>20</v>
      </c>
      <c r="G274" s="68"/>
      <c r="H274" s="68"/>
      <c r="I274" s="69">
        <f t="shared" si="13"/>
        <v>20</v>
      </c>
      <c r="J274" s="231"/>
    </row>
    <row r="275" spans="1:10" ht="18.75">
      <c r="A275" s="64" t="s">
        <v>54</v>
      </c>
      <c r="B275" s="59" t="s">
        <v>102</v>
      </c>
      <c r="C275" s="60" t="s">
        <v>103</v>
      </c>
      <c r="D275" s="70"/>
      <c r="E275" s="68"/>
      <c r="F275" s="68">
        <v>20</v>
      </c>
      <c r="G275" s="68"/>
      <c r="H275" s="68"/>
      <c r="I275" s="69">
        <f t="shared" si="13"/>
        <v>20</v>
      </c>
      <c r="J275" s="231"/>
    </row>
    <row r="276" spans="1:10" ht="18.75">
      <c r="A276" s="64" t="s">
        <v>55</v>
      </c>
      <c r="B276" s="59" t="s">
        <v>102</v>
      </c>
      <c r="C276" s="60" t="s">
        <v>103</v>
      </c>
      <c r="D276" s="70"/>
      <c r="E276" s="68"/>
      <c r="F276" s="68">
        <v>14</v>
      </c>
      <c r="G276" s="68"/>
      <c r="H276" s="68"/>
      <c r="I276" s="69">
        <f t="shared" si="13"/>
        <v>14</v>
      </c>
      <c r="J276" s="231"/>
    </row>
    <row r="277" spans="1:10" ht="18.75">
      <c r="A277" s="64" t="s">
        <v>56</v>
      </c>
      <c r="B277" s="59" t="s">
        <v>102</v>
      </c>
      <c r="C277" s="60" t="s">
        <v>103</v>
      </c>
      <c r="D277" s="70"/>
      <c r="E277" s="68"/>
      <c r="F277" s="68"/>
      <c r="G277" s="68">
        <v>20</v>
      </c>
      <c r="H277" s="68"/>
      <c r="I277" s="69">
        <f t="shared" si="13"/>
        <v>20</v>
      </c>
      <c r="J277" s="231"/>
    </row>
    <row r="278" spans="1:10" ht="18.75">
      <c r="A278" s="64" t="s">
        <v>58</v>
      </c>
      <c r="B278" s="59" t="s">
        <v>102</v>
      </c>
      <c r="C278" s="60" t="s">
        <v>103</v>
      </c>
      <c r="D278" s="70"/>
      <c r="E278" s="68"/>
      <c r="F278" s="68"/>
      <c r="G278" s="68">
        <v>20</v>
      </c>
      <c r="H278" s="68"/>
      <c r="I278" s="69">
        <f t="shared" si="13"/>
        <v>20</v>
      </c>
      <c r="J278" s="231"/>
    </row>
    <row r="279" spans="1:10" ht="18.75">
      <c r="A279" s="64" t="s">
        <v>59</v>
      </c>
      <c r="B279" s="59" t="s">
        <v>102</v>
      </c>
      <c r="C279" s="60" t="s">
        <v>103</v>
      </c>
      <c r="D279" s="70"/>
      <c r="E279" s="68"/>
      <c r="F279" s="68"/>
      <c r="G279" s="68">
        <v>20</v>
      </c>
      <c r="H279" s="68"/>
      <c r="I279" s="69">
        <f t="shared" si="13"/>
        <v>20</v>
      </c>
      <c r="J279" s="231"/>
    </row>
    <row r="280" spans="1:10" ht="18.75">
      <c r="A280" s="64" t="s">
        <v>60</v>
      </c>
      <c r="B280" s="59" t="s">
        <v>102</v>
      </c>
      <c r="C280" s="60" t="s">
        <v>103</v>
      </c>
      <c r="D280" s="70"/>
      <c r="E280" s="68"/>
      <c r="F280" s="68"/>
      <c r="G280" s="68">
        <v>15</v>
      </c>
      <c r="H280" s="68"/>
      <c r="I280" s="69">
        <f t="shared" si="13"/>
        <v>15</v>
      </c>
      <c r="J280" s="231"/>
    </row>
    <row r="281" spans="1:10" ht="18.75">
      <c r="A281" s="64" t="s">
        <v>61</v>
      </c>
      <c r="B281" s="59" t="s">
        <v>102</v>
      </c>
      <c r="C281" s="60" t="s">
        <v>103</v>
      </c>
      <c r="D281" s="70"/>
      <c r="E281" s="68"/>
      <c r="F281" s="68"/>
      <c r="G281" s="68"/>
      <c r="H281" s="68">
        <v>20</v>
      </c>
      <c r="I281" s="69">
        <f t="shared" si="13"/>
        <v>20</v>
      </c>
      <c r="J281" s="231"/>
    </row>
    <row r="282" spans="1:10" ht="19.5" thickBot="1">
      <c r="A282" s="64" t="s">
        <v>62</v>
      </c>
      <c r="B282" s="59" t="s">
        <v>102</v>
      </c>
      <c r="C282" s="60" t="s">
        <v>103</v>
      </c>
      <c r="D282" s="70"/>
      <c r="E282" s="68">
        <v>11</v>
      </c>
      <c r="F282" s="68"/>
      <c r="G282" s="68"/>
      <c r="H282" s="68">
        <v>1</v>
      </c>
      <c r="I282" s="69">
        <f t="shared" si="13"/>
        <v>12</v>
      </c>
      <c r="J282" s="71"/>
    </row>
    <row r="283" spans="1:10" ht="19.5" thickBot="1">
      <c r="A283" s="48" t="s">
        <v>62</v>
      </c>
      <c r="B283" s="49"/>
      <c r="C283" s="50"/>
      <c r="D283" s="51">
        <f>SUM(D263:D282)</f>
        <v>78</v>
      </c>
      <c r="E283" s="52">
        <f>SUM(E263:E282)</f>
        <v>91</v>
      </c>
      <c r="F283" s="52">
        <f>SUM(F263:F282)</f>
        <v>114</v>
      </c>
      <c r="G283" s="52">
        <f>SUM(G263:G282)</f>
        <v>75</v>
      </c>
      <c r="H283" s="52">
        <f>SUM(H263:H282)</f>
        <v>21</v>
      </c>
      <c r="I283" s="53">
        <f t="shared" si="13"/>
        <v>379</v>
      </c>
      <c r="J283" s="54"/>
    </row>
    <row r="284" spans="1:10" ht="19.5" thickBot="1">
      <c r="A284" s="43"/>
      <c r="B284" s="44"/>
      <c r="C284" s="40"/>
      <c r="D284" s="45"/>
      <c r="E284" s="39"/>
      <c r="F284" s="39"/>
      <c r="G284" s="39"/>
      <c r="H284" s="39"/>
      <c r="I284" s="42"/>
      <c r="J284" s="42"/>
    </row>
    <row r="285" spans="1:10" ht="15.75" thickTop="1">
      <c r="A285" s="232" t="s">
        <v>9</v>
      </c>
      <c r="B285" s="235" t="s">
        <v>10</v>
      </c>
      <c r="C285" s="235" t="s">
        <v>2</v>
      </c>
      <c r="D285" s="238" t="s">
        <v>11</v>
      </c>
      <c r="E285" s="239"/>
      <c r="F285" s="239"/>
      <c r="G285" s="239"/>
      <c r="H285" s="239"/>
      <c r="I285" s="239"/>
      <c r="J285" s="242" t="s">
        <v>1</v>
      </c>
    </row>
    <row r="286" spans="1:10" ht="15.75" thickBot="1">
      <c r="A286" s="233"/>
      <c r="B286" s="236"/>
      <c r="C286" s="236"/>
      <c r="D286" s="240"/>
      <c r="E286" s="241"/>
      <c r="F286" s="241"/>
      <c r="G286" s="241"/>
      <c r="H286" s="241"/>
      <c r="I286" s="241"/>
      <c r="J286" s="243"/>
    </row>
    <row r="287" spans="1:10" ht="19.5" thickBot="1">
      <c r="A287" s="234"/>
      <c r="B287" s="237"/>
      <c r="C287" s="237"/>
      <c r="D287" s="32" t="s">
        <v>12</v>
      </c>
      <c r="E287" s="32" t="s">
        <v>13</v>
      </c>
      <c r="F287" s="32" t="s">
        <v>14</v>
      </c>
      <c r="G287" s="32" t="s">
        <v>15</v>
      </c>
      <c r="H287" s="32" t="s">
        <v>16</v>
      </c>
      <c r="I287" s="46" t="s">
        <v>17</v>
      </c>
      <c r="J287" s="243"/>
    </row>
    <row r="288" spans="1:10" ht="19.5" thickTop="1">
      <c r="A288" s="58" t="s">
        <v>18</v>
      </c>
      <c r="B288" s="59" t="s">
        <v>99</v>
      </c>
      <c r="C288" s="60" t="s">
        <v>104</v>
      </c>
      <c r="D288" s="61">
        <v>20</v>
      </c>
      <c r="E288" s="62"/>
      <c r="F288" s="62"/>
      <c r="G288" s="62"/>
      <c r="H288" s="62"/>
      <c r="I288" s="63">
        <f t="shared" ref="I288:I308" si="14">SUM(D288:H288)</f>
        <v>20</v>
      </c>
      <c r="J288" s="229">
        <f>+I308</f>
        <v>377</v>
      </c>
    </row>
    <row r="289" spans="1:10" ht="18.75">
      <c r="A289" s="64" t="s">
        <v>19</v>
      </c>
      <c r="B289" s="59" t="s">
        <v>99</v>
      </c>
      <c r="C289" s="60" t="s">
        <v>104</v>
      </c>
      <c r="D289" s="65">
        <v>20</v>
      </c>
      <c r="E289" s="66"/>
      <c r="F289" s="66"/>
      <c r="G289" s="66"/>
      <c r="H289" s="66"/>
      <c r="I289" s="67">
        <f t="shared" si="14"/>
        <v>20</v>
      </c>
      <c r="J289" s="230"/>
    </row>
    <row r="290" spans="1:10" ht="18.75">
      <c r="A290" s="64" t="s">
        <v>20</v>
      </c>
      <c r="B290" s="59" t="s">
        <v>99</v>
      </c>
      <c r="C290" s="60" t="s">
        <v>104</v>
      </c>
      <c r="D290" s="65">
        <v>12</v>
      </c>
      <c r="E290" s="66"/>
      <c r="F290" s="66"/>
      <c r="G290" s="66"/>
      <c r="H290" s="66"/>
      <c r="I290" s="67">
        <f t="shared" si="14"/>
        <v>12</v>
      </c>
      <c r="J290" s="230"/>
    </row>
    <row r="291" spans="1:10" ht="18.75">
      <c r="A291" s="64" t="s">
        <v>21</v>
      </c>
      <c r="B291" s="59" t="s">
        <v>99</v>
      </c>
      <c r="C291" s="60" t="s">
        <v>104</v>
      </c>
      <c r="D291" s="65"/>
      <c r="E291" s="66">
        <v>20</v>
      </c>
      <c r="F291" s="66"/>
      <c r="G291" s="66"/>
      <c r="H291" s="66"/>
      <c r="I291" s="67">
        <f t="shared" si="14"/>
        <v>20</v>
      </c>
      <c r="J291" s="230"/>
    </row>
    <row r="292" spans="1:10" ht="18.75">
      <c r="A292" s="64" t="s">
        <v>22</v>
      </c>
      <c r="B292" s="59" t="s">
        <v>99</v>
      </c>
      <c r="C292" s="60" t="s">
        <v>104</v>
      </c>
      <c r="D292" s="65"/>
      <c r="E292" s="66">
        <v>20</v>
      </c>
      <c r="F292" s="66"/>
      <c r="G292" s="66"/>
      <c r="H292" s="66"/>
      <c r="I292" s="67">
        <f t="shared" si="14"/>
        <v>20</v>
      </c>
      <c r="J292" s="230"/>
    </row>
    <row r="293" spans="1:10" ht="18.75">
      <c r="A293" s="64" t="s">
        <v>23</v>
      </c>
      <c r="B293" s="59" t="s">
        <v>99</v>
      </c>
      <c r="C293" s="60" t="s">
        <v>104</v>
      </c>
      <c r="D293" s="65"/>
      <c r="E293" s="66">
        <v>20</v>
      </c>
      <c r="F293" s="66"/>
      <c r="G293" s="66"/>
      <c r="H293" s="66"/>
      <c r="I293" s="67">
        <f t="shared" si="14"/>
        <v>20</v>
      </c>
      <c r="J293" s="230"/>
    </row>
    <row r="294" spans="1:10" ht="18.75">
      <c r="A294" s="64" t="s">
        <v>24</v>
      </c>
      <c r="B294" s="59" t="s">
        <v>99</v>
      </c>
      <c r="C294" s="60" t="s">
        <v>104</v>
      </c>
      <c r="D294" s="65"/>
      <c r="E294" s="66">
        <v>20</v>
      </c>
      <c r="F294" s="68"/>
      <c r="G294" s="68"/>
      <c r="H294" s="68"/>
      <c r="I294" s="69">
        <f t="shared" si="14"/>
        <v>20</v>
      </c>
      <c r="J294" s="230"/>
    </row>
    <row r="295" spans="1:10" ht="18.75">
      <c r="A295" s="64" t="s">
        <v>25</v>
      </c>
      <c r="B295" s="59" t="s">
        <v>99</v>
      </c>
      <c r="C295" s="60" t="s">
        <v>104</v>
      </c>
      <c r="D295" s="65"/>
      <c r="E295" s="68">
        <v>20</v>
      </c>
      <c r="F295" s="68"/>
      <c r="G295" s="68"/>
      <c r="H295" s="68"/>
      <c r="I295" s="69">
        <f t="shared" si="14"/>
        <v>20</v>
      </c>
      <c r="J295" s="231"/>
    </row>
    <row r="296" spans="1:10" ht="18.75">
      <c r="A296" s="64" t="s">
        <v>50</v>
      </c>
      <c r="B296" s="59" t="s">
        <v>99</v>
      </c>
      <c r="C296" s="60" t="s">
        <v>104</v>
      </c>
      <c r="D296" s="65"/>
      <c r="E296" s="68">
        <v>17</v>
      </c>
      <c r="F296" s="68"/>
      <c r="G296" s="68"/>
      <c r="H296" s="68"/>
      <c r="I296" s="69">
        <f t="shared" si="14"/>
        <v>17</v>
      </c>
      <c r="J296" s="231"/>
    </row>
    <row r="297" spans="1:10" ht="18.75">
      <c r="A297" s="64" t="s">
        <v>51</v>
      </c>
      <c r="B297" s="59" t="s">
        <v>99</v>
      </c>
      <c r="C297" s="60" t="s">
        <v>104</v>
      </c>
      <c r="D297" s="65"/>
      <c r="E297" s="68"/>
      <c r="F297" s="68">
        <v>20</v>
      </c>
      <c r="G297" s="68"/>
      <c r="H297" s="68"/>
      <c r="I297" s="69">
        <f t="shared" si="14"/>
        <v>20</v>
      </c>
      <c r="J297" s="231"/>
    </row>
    <row r="298" spans="1:10" ht="18.75">
      <c r="A298" s="64" t="s">
        <v>52</v>
      </c>
      <c r="B298" s="59" t="s">
        <v>99</v>
      </c>
      <c r="C298" s="60" t="s">
        <v>104</v>
      </c>
      <c r="D298" s="70"/>
      <c r="E298" s="68"/>
      <c r="F298" s="68">
        <v>20</v>
      </c>
      <c r="G298" s="68"/>
      <c r="H298" s="68"/>
      <c r="I298" s="69">
        <f t="shared" si="14"/>
        <v>20</v>
      </c>
      <c r="J298" s="231"/>
    </row>
    <row r="299" spans="1:10" ht="18.75">
      <c r="A299" s="64" t="s">
        <v>53</v>
      </c>
      <c r="B299" s="59" t="s">
        <v>99</v>
      </c>
      <c r="C299" s="60" t="s">
        <v>104</v>
      </c>
      <c r="D299" s="70"/>
      <c r="E299" s="68"/>
      <c r="F299" s="68">
        <v>20</v>
      </c>
      <c r="G299" s="68"/>
      <c r="H299" s="68"/>
      <c r="I299" s="69">
        <f t="shared" si="14"/>
        <v>20</v>
      </c>
      <c r="J299" s="231"/>
    </row>
    <row r="300" spans="1:10" ht="18.75">
      <c r="A300" s="64" t="s">
        <v>54</v>
      </c>
      <c r="B300" s="59" t="s">
        <v>99</v>
      </c>
      <c r="C300" s="60" t="s">
        <v>104</v>
      </c>
      <c r="D300" s="70"/>
      <c r="E300" s="68"/>
      <c r="F300" s="68">
        <v>20</v>
      </c>
      <c r="G300" s="68"/>
      <c r="H300" s="68"/>
      <c r="I300" s="69">
        <f t="shared" si="14"/>
        <v>20</v>
      </c>
      <c r="J300" s="231"/>
    </row>
    <row r="301" spans="1:10" ht="18.75">
      <c r="A301" s="64" t="s">
        <v>55</v>
      </c>
      <c r="B301" s="59" t="s">
        <v>99</v>
      </c>
      <c r="C301" s="60" t="s">
        <v>104</v>
      </c>
      <c r="D301" s="70"/>
      <c r="E301" s="68"/>
      <c r="F301" s="68">
        <v>20</v>
      </c>
      <c r="G301" s="68"/>
      <c r="H301" s="68"/>
      <c r="I301" s="69">
        <f t="shared" si="14"/>
        <v>20</v>
      </c>
      <c r="J301" s="231"/>
    </row>
    <row r="302" spans="1:10" ht="18.75">
      <c r="A302" s="64" t="s">
        <v>56</v>
      </c>
      <c r="B302" s="59" t="s">
        <v>99</v>
      </c>
      <c r="C302" s="60" t="s">
        <v>104</v>
      </c>
      <c r="D302" s="70"/>
      <c r="E302" s="68"/>
      <c r="F302" s="68">
        <v>14</v>
      </c>
      <c r="G302" s="68"/>
      <c r="H302" s="68"/>
      <c r="I302" s="69">
        <f t="shared" si="14"/>
        <v>14</v>
      </c>
      <c r="J302" s="231"/>
    </row>
    <row r="303" spans="1:10" ht="18.75">
      <c r="A303" s="64" t="s">
        <v>58</v>
      </c>
      <c r="B303" s="59" t="s">
        <v>99</v>
      </c>
      <c r="C303" s="60" t="s">
        <v>104</v>
      </c>
      <c r="D303" s="70"/>
      <c r="E303" s="68"/>
      <c r="F303" s="68"/>
      <c r="G303" s="68">
        <v>20</v>
      </c>
      <c r="H303" s="68"/>
      <c r="I303" s="69">
        <f t="shared" si="14"/>
        <v>20</v>
      </c>
      <c r="J303" s="231"/>
    </row>
    <row r="304" spans="1:10" ht="18.75">
      <c r="A304" s="64" t="s">
        <v>59</v>
      </c>
      <c r="B304" s="59" t="s">
        <v>99</v>
      </c>
      <c r="C304" s="60" t="s">
        <v>104</v>
      </c>
      <c r="D304" s="70"/>
      <c r="E304" s="68"/>
      <c r="F304" s="68"/>
      <c r="G304" s="68">
        <v>20</v>
      </c>
      <c r="H304" s="68"/>
      <c r="I304" s="69">
        <f t="shared" si="14"/>
        <v>20</v>
      </c>
      <c r="J304" s="231"/>
    </row>
    <row r="305" spans="1:13" ht="18.75">
      <c r="A305" s="64" t="s">
        <v>60</v>
      </c>
      <c r="B305" s="59" t="s">
        <v>99</v>
      </c>
      <c r="C305" s="60" t="s">
        <v>104</v>
      </c>
      <c r="D305" s="70"/>
      <c r="E305" s="68"/>
      <c r="F305" s="68"/>
      <c r="G305" s="68">
        <v>20</v>
      </c>
      <c r="H305" s="68"/>
      <c r="I305" s="69">
        <f t="shared" si="14"/>
        <v>20</v>
      </c>
      <c r="J305" s="231"/>
    </row>
    <row r="306" spans="1:13" ht="18.75">
      <c r="A306" s="64" t="s">
        <v>61</v>
      </c>
      <c r="B306" s="59" t="s">
        <v>99</v>
      </c>
      <c r="C306" s="60" t="s">
        <v>104</v>
      </c>
      <c r="D306" s="70"/>
      <c r="E306" s="68"/>
      <c r="F306" s="68"/>
      <c r="G306" s="68">
        <v>16</v>
      </c>
      <c r="H306" s="68"/>
      <c r="I306" s="69">
        <f t="shared" si="14"/>
        <v>16</v>
      </c>
      <c r="J306" s="231"/>
      <c r="M306" s="36"/>
    </row>
    <row r="307" spans="1:13" ht="19.5" thickBot="1">
      <c r="A307" s="64" t="s">
        <v>62</v>
      </c>
      <c r="B307" s="59" t="s">
        <v>99</v>
      </c>
      <c r="C307" s="60" t="s">
        <v>104</v>
      </c>
      <c r="D307" s="70"/>
      <c r="E307" s="68"/>
      <c r="F307" s="68"/>
      <c r="G307" s="68"/>
      <c r="H307" s="68">
        <v>18</v>
      </c>
      <c r="I307" s="69">
        <f t="shared" si="14"/>
        <v>18</v>
      </c>
      <c r="J307" s="71"/>
    </row>
    <row r="308" spans="1:13" ht="19.5" thickBot="1">
      <c r="A308" s="48" t="s">
        <v>62</v>
      </c>
      <c r="B308" s="49"/>
      <c r="C308" s="50"/>
      <c r="D308" s="51">
        <f>SUM(D288:D307)</f>
        <v>52</v>
      </c>
      <c r="E308" s="52">
        <f>SUM(E288:E307)</f>
        <v>117</v>
      </c>
      <c r="F308" s="52">
        <f>SUM(F288:F307)</f>
        <v>114</v>
      </c>
      <c r="G308" s="52">
        <f>SUM(G288:G307)</f>
        <v>76</v>
      </c>
      <c r="H308" s="52">
        <f>SUM(H288:H307)</f>
        <v>18</v>
      </c>
      <c r="I308" s="53">
        <f t="shared" si="14"/>
        <v>377</v>
      </c>
      <c r="J308" s="54"/>
      <c r="L308" s="36"/>
    </row>
    <row r="309" spans="1:13" ht="15.75" thickBot="1"/>
    <row r="310" spans="1:13" ht="15.75" thickTop="1">
      <c r="A310" s="232" t="s">
        <v>9</v>
      </c>
      <c r="B310" s="235" t="s">
        <v>10</v>
      </c>
      <c r="C310" s="235" t="s">
        <v>2</v>
      </c>
      <c r="D310" s="238" t="s">
        <v>11</v>
      </c>
      <c r="E310" s="239"/>
      <c r="F310" s="239"/>
      <c r="G310" s="239"/>
      <c r="H310" s="239"/>
      <c r="I310" s="239"/>
      <c r="J310" s="242" t="s">
        <v>1</v>
      </c>
    </row>
    <row r="311" spans="1:13" ht="15.75" thickBot="1">
      <c r="A311" s="233"/>
      <c r="B311" s="236"/>
      <c r="C311" s="236"/>
      <c r="D311" s="240"/>
      <c r="E311" s="241"/>
      <c r="F311" s="241"/>
      <c r="G311" s="241"/>
      <c r="H311" s="241"/>
      <c r="I311" s="241"/>
      <c r="J311" s="243"/>
    </row>
    <row r="312" spans="1:13" ht="19.5" thickBot="1">
      <c r="A312" s="234"/>
      <c r="B312" s="237"/>
      <c r="C312" s="237"/>
      <c r="D312" s="32" t="s">
        <v>12</v>
      </c>
      <c r="E312" s="32" t="s">
        <v>13</v>
      </c>
      <c r="F312" s="32" t="s">
        <v>14</v>
      </c>
      <c r="G312" s="32" t="s">
        <v>15</v>
      </c>
      <c r="H312" s="32" t="s">
        <v>16</v>
      </c>
      <c r="I312" s="46" t="s">
        <v>17</v>
      </c>
      <c r="J312" s="243"/>
    </row>
    <row r="313" spans="1:13" ht="19.5" thickTop="1">
      <c r="A313" s="58" t="s">
        <v>18</v>
      </c>
      <c r="B313" s="59" t="s">
        <v>99</v>
      </c>
      <c r="C313" s="60" t="s">
        <v>113</v>
      </c>
      <c r="D313" s="61">
        <v>20</v>
      </c>
      <c r="E313" s="62"/>
      <c r="F313" s="62"/>
      <c r="G313" s="62"/>
      <c r="H313" s="62"/>
      <c r="I313" s="63">
        <f t="shared" ref="I313:I343" si="15">SUM(D313:H313)</f>
        <v>20</v>
      </c>
      <c r="J313" s="229">
        <f>+I344</f>
        <v>608</v>
      </c>
    </row>
    <row r="314" spans="1:13" ht="18.75">
      <c r="A314" s="64" t="s">
        <v>19</v>
      </c>
      <c r="B314" s="59" t="s">
        <v>99</v>
      </c>
      <c r="C314" s="60" t="s">
        <v>113</v>
      </c>
      <c r="D314" s="65">
        <v>20</v>
      </c>
      <c r="E314" s="66"/>
      <c r="F314" s="66"/>
      <c r="G314" s="66"/>
      <c r="H314" s="66"/>
      <c r="I314" s="67">
        <f t="shared" si="15"/>
        <v>20</v>
      </c>
      <c r="J314" s="230"/>
    </row>
    <row r="315" spans="1:13" ht="18.75">
      <c r="A315" s="64" t="s">
        <v>20</v>
      </c>
      <c r="B315" s="59" t="s">
        <v>99</v>
      </c>
      <c r="C315" s="60" t="s">
        <v>113</v>
      </c>
      <c r="D315" s="65">
        <v>20</v>
      </c>
      <c r="E315" s="66"/>
      <c r="F315" s="66"/>
      <c r="G315" s="66"/>
      <c r="H315" s="66"/>
      <c r="I315" s="67">
        <f t="shared" si="15"/>
        <v>20</v>
      </c>
      <c r="J315" s="230"/>
    </row>
    <row r="316" spans="1:13" ht="18.75">
      <c r="A316" s="64" t="s">
        <v>21</v>
      </c>
      <c r="B316" s="59" t="s">
        <v>99</v>
      </c>
      <c r="C316" s="60" t="s">
        <v>113</v>
      </c>
      <c r="D316" s="65">
        <v>20</v>
      </c>
      <c r="E316" s="66"/>
      <c r="F316" s="66"/>
      <c r="G316" s="66"/>
      <c r="H316" s="66"/>
      <c r="I316" s="67">
        <f t="shared" si="15"/>
        <v>20</v>
      </c>
      <c r="J316" s="230"/>
    </row>
    <row r="317" spans="1:13" ht="18.75">
      <c r="A317" s="64" t="s">
        <v>22</v>
      </c>
      <c r="B317" s="59" t="s">
        <v>99</v>
      </c>
      <c r="C317" s="60" t="s">
        <v>113</v>
      </c>
      <c r="D317" s="65">
        <v>20</v>
      </c>
      <c r="E317" s="66"/>
      <c r="F317" s="66"/>
      <c r="G317" s="66"/>
      <c r="H317" s="66"/>
      <c r="I317" s="67">
        <f t="shared" si="15"/>
        <v>20</v>
      </c>
      <c r="J317" s="230"/>
    </row>
    <row r="318" spans="1:13" ht="18.75">
      <c r="A318" s="64" t="s">
        <v>23</v>
      </c>
      <c r="B318" s="59" t="s">
        <v>99</v>
      </c>
      <c r="C318" s="60" t="s">
        <v>113</v>
      </c>
      <c r="D318" s="65">
        <v>19</v>
      </c>
      <c r="E318" s="66"/>
      <c r="F318" s="66"/>
      <c r="G318" s="66"/>
      <c r="H318" s="66"/>
      <c r="I318" s="67">
        <f t="shared" si="15"/>
        <v>19</v>
      </c>
      <c r="J318" s="230"/>
    </row>
    <row r="319" spans="1:13" ht="18.75">
      <c r="A319" s="64" t="s">
        <v>24</v>
      </c>
      <c r="B319" s="59" t="s">
        <v>99</v>
      </c>
      <c r="C319" s="60" t="s">
        <v>113</v>
      </c>
      <c r="D319" s="65"/>
      <c r="E319" s="66">
        <v>20</v>
      </c>
      <c r="F319" s="68"/>
      <c r="G319" s="68"/>
      <c r="H319" s="68"/>
      <c r="I319" s="69">
        <f t="shared" si="15"/>
        <v>20</v>
      </c>
      <c r="J319" s="230"/>
    </row>
    <row r="320" spans="1:13" ht="18.75">
      <c r="A320" s="64" t="s">
        <v>25</v>
      </c>
      <c r="B320" s="59" t="s">
        <v>99</v>
      </c>
      <c r="C320" s="60" t="s">
        <v>113</v>
      </c>
      <c r="D320" s="65"/>
      <c r="E320" s="66">
        <v>20</v>
      </c>
      <c r="F320" s="68"/>
      <c r="G320" s="68"/>
      <c r="H320" s="68"/>
      <c r="I320" s="69">
        <f t="shared" si="15"/>
        <v>20</v>
      </c>
      <c r="J320" s="231"/>
    </row>
    <row r="321" spans="1:10" ht="18.75">
      <c r="A321" s="64" t="s">
        <v>50</v>
      </c>
      <c r="B321" s="59" t="s">
        <v>99</v>
      </c>
      <c r="C321" s="60" t="s">
        <v>113</v>
      </c>
      <c r="D321" s="65"/>
      <c r="E321" s="66">
        <v>20</v>
      </c>
      <c r="F321" s="68"/>
      <c r="G321" s="68"/>
      <c r="H321" s="68"/>
      <c r="I321" s="69">
        <f t="shared" si="15"/>
        <v>20</v>
      </c>
      <c r="J321" s="231"/>
    </row>
    <row r="322" spans="1:10" ht="18.75">
      <c r="A322" s="64" t="s">
        <v>51</v>
      </c>
      <c r="B322" s="59" t="s">
        <v>99</v>
      </c>
      <c r="C322" s="60" t="s">
        <v>113</v>
      </c>
      <c r="D322" s="65"/>
      <c r="E322" s="66">
        <v>20</v>
      </c>
      <c r="F322" s="68"/>
      <c r="G322" s="68"/>
      <c r="H322" s="68"/>
      <c r="I322" s="69">
        <f t="shared" si="15"/>
        <v>20</v>
      </c>
      <c r="J322" s="231"/>
    </row>
    <row r="323" spans="1:10" ht="18.75">
      <c r="A323" s="64" t="s">
        <v>52</v>
      </c>
      <c r="B323" s="59" t="s">
        <v>99</v>
      </c>
      <c r="C323" s="60" t="s">
        <v>113</v>
      </c>
      <c r="D323" s="70"/>
      <c r="E323" s="66">
        <v>20</v>
      </c>
      <c r="F323" s="68"/>
      <c r="G323" s="68"/>
      <c r="H323" s="68"/>
      <c r="I323" s="69">
        <f t="shared" si="15"/>
        <v>20</v>
      </c>
      <c r="J323" s="231"/>
    </row>
    <row r="324" spans="1:10" ht="18.75">
      <c r="A324" s="64" t="s">
        <v>53</v>
      </c>
      <c r="B324" s="59" t="s">
        <v>99</v>
      </c>
      <c r="C324" s="60" t="s">
        <v>113</v>
      </c>
      <c r="D324" s="70"/>
      <c r="E324" s="66">
        <v>20</v>
      </c>
      <c r="F324" s="68"/>
      <c r="G324" s="68"/>
      <c r="H324" s="68"/>
      <c r="I324" s="69">
        <f t="shared" si="15"/>
        <v>20</v>
      </c>
      <c r="J324" s="231"/>
    </row>
    <row r="325" spans="1:10" ht="18.75">
      <c r="A325" s="64" t="s">
        <v>54</v>
      </c>
      <c r="B325" s="59" t="s">
        <v>99</v>
      </c>
      <c r="C325" s="60" t="s">
        <v>113</v>
      </c>
      <c r="D325" s="70"/>
      <c r="E325" s="66">
        <v>20</v>
      </c>
      <c r="F325" s="68"/>
      <c r="G325" s="68"/>
      <c r="H325" s="68"/>
      <c r="I325" s="69">
        <f t="shared" si="15"/>
        <v>20</v>
      </c>
      <c r="J325" s="231"/>
    </row>
    <row r="326" spans="1:10" ht="18.75">
      <c r="A326" s="64" t="s">
        <v>55</v>
      </c>
      <c r="B326" s="59" t="s">
        <v>99</v>
      </c>
      <c r="C326" s="60" t="s">
        <v>113</v>
      </c>
      <c r="D326" s="70"/>
      <c r="E326" s="68">
        <v>15</v>
      </c>
      <c r="F326" s="68"/>
      <c r="G326" s="68"/>
      <c r="H326" s="68"/>
      <c r="I326" s="69">
        <f t="shared" si="15"/>
        <v>15</v>
      </c>
      <c r="J326" s="231"/>
    </row>
    <row r="327" spans="1:10" ht="18.75">
      <c r="A327" s="64" t="s">
        <v>56</v>
      </c>
      <c r="B327" s="59" t="s">
        <v>99</v>
      </c>
      <c r="C327" s="60" t="s">
        <v>113</v>
      </c>
      <c r="D327" s="70"/>
      <c r="E327" s="68"/>
      <c r="F327" s="68">
        <v>20</v>
      </c>
      <c r="G327" s="68"/>
      <c r="H327" s="68"/>
      <c r="I327" s="69">
        <f t="shared" si="15"/>
        <v>20</v>
      </c>
      <c r="J327" s="231"/>
    </row>
    <row r="328" spans="1:10" ht="18.75">
      <c r="A328" s="64" t="s">
        <v>58</v>
      </c>
      <c r="B328" s="59" t="s">
        <v>99</v>
      </c>
      <c r="C328" s="60" t="s">
        <v>113</v>
      </c>
      <c r="D328" s="70"/>
      <c r="E328" s="68"/>
      <c r="F328" s="68">
        <v>20</v>
      </c>
      <c r="G328" s="68"/>
      <c r="H328" s="68"/>
      <c r="I328" s="69">
        <f t="shared" si="15"/>
        <v>20</v>
      </c>
      <c r="J328" s="231"/>
    </row>
    <row r="329" spans="1:10" ht="18.75">
      <c r="A329" s="64" t="s">
        <v>59</v>
      </c>
      <c r="B329" s="59" t="s">
        <v>99</v>
      </c>
      <c r="C329" s="60" t="s">
        <v>113</v>
      </c>
      <c r="D329" s="70"/>
      <c r="E329" s="68"/>
      <c r="F329" s="68">
        <v>20</v>
      </c>
      <c r="G329" s="68"/>
      <c r="H329" s="68"/>
      <c r="I329" s="69">
        <f t="shared" si="15"/>
        <v>20</v>
      </c>
      <c r="J329" s="231"/>
    </row>
    <row r="330" spans="1:10" ht="18.75">
      <c r="A330" s="64" t="s">
        <v>60</v>
      </c>
      <c r="B330" s="59" t="s">
        <v>99</v>
      </c>
      <c r="C330" s="60" t="s">
        <v>113</v>
      </c>
      <c r="D330" s="70"/>
      <c r="E330" s="68"/>
      <c r="F330" s="68">
        <v>20</v>
      </c>
      <c r="G330" s="68"/>
      <c r="H330" s="68"/>
      <c r="I330" s="69">
        <f t="shared" si="15"/>
        <v>20</v>
      </c>
      <c r="J330" s="231"/>
    </row>
    <row r="331" spans="1:10" ht="18.75">
      <c r="A331" s="64" t="s">
        <v>61</v>
      </c>
      <c r="B331" s="59" t="s">
        <v>99</v>
      </c>
      <c r="C331" s="60" t="s">
        <v>113</v>
      </c>
      <c r="D331" s="70"/>
      <c r="E331" s="68"/>
      <c r="F331" s="68">
        <v>20</v>
      </c>
      <c r="G331" s="68"/>
      <c r="H331" s="68"/>
      <c r="I331" s="69">
        <f t="shared" si="15"/>
        <v>20</v>
      </c>
      <c r="J331" s="231"/>
    </row>
    <row r="332" spans="1:10" ht="18.75">
      <c r="A332" s="64" t="s">
        <v>62</v>
      </c>
      <c r="B332" s="59" t="s">
        <v>99</v>
      </c>
      <c r="C332" s="60" t="s">
        <v>113</v>
      </c>
      <c r="D332" s="70"/>
      <c r="E332" s="68"/>
      <c r="F332" s="68">
        <v>20</v>
      </c>
      <c r="G332" s="68"/>
      <c r="H332" s="68"/>
      <c r="I332" s="69">
        <f t="shared" si="15"/>
        <v>20</v>
      </c>
      <c r="J332" s="244"/>
    </row>
    <row r="333" spans="1:10" ht="18.75">
      <c r="A333" s="64" t="s">
        <v>63</v>
      </c>
      <c r="B333" s="59" t="s">
        <v>99</v>
      </c>
      <c r="C333" s="60" t="s">
        <v>113</v>
      </c>
      <c r="D333" s="70"/>
      <c r="E333" s="68"/>
      <c r="F333" s="68">
        <v>20</v>
      </c>
      <c r="G333" s="68"/>
      <c r="H333" s="68"/>
      <c r="I333" s="69">
        <f t="shared" si="15"/>
        <v>20</v>
      </c>
      <c r="J333" s="244"/>
    </row>
    <row r="334" spans="1:10" ht="18.75">
      <c r="A334" s="64" t="s">
        <v>64</v>
      </c>
      <c r="B334" s="59" t="s">
        <v>99</v>
      </c>
      <c r="C334" s="60" t="s">
        <v>113</v>
      </c>
      <c r="D334" s="70"/>
      <c r="E334" s="68"/>
      <c r="F334" s="68">
        <v>20</v>
      </c>
      <c r="G334" s="68"/>
      <c r="H334" s="68"/>
      <c r="I334" s="69">
        <f t="shared" si="15"/>
        <v>20</v>
      </c>
      <c r="J334" s="244"/>
    </row>
    <row r="335" spans="1:10" ht="18.75">
      <c r="A335" s="64" t="s">
        <v>65</v>
      </c>
      <c r="B335" s="59" t="s">
        <v>99</v>
      </c>
      <c r="C335" s="60" t="s">
        <v>113</v>
      </c>
      <c r="D335" s="70"/>
      <c r="E335" s="68"/>
      <c r="F335" s="68">
        <v>20</v>
      </c>
      <c r="G335" s="68"/>
      <c r="H335" s="68"/>
      <c r="I335" s="69">
        <f t="shared" si="15"/>
        <v>20</v>
      </c>
      <c r="J335" s="244"/>
    </row>
    <row r="336" spans="1:10" ht="18.75">
      <c r="A336" s="64" t="s">
        <v>66</v>
      </c>
      <c r="B336" s="59" t="s">
        <v>99</v>
      </c>
      <c r="C336" s="60" t="s">
        <v>113</v>
      </c>
      <c r="D336" s="70"/>
      <c r="E336" s="68"/>
      <c r="F336" s="68"/>
      <c r="G336" s="68">
        <v>20</v>
      </c>
      <c r="H336" s="68"/>
      <c r="I336" s="69">
        <f t="shared" si="15"/>
        <v>20</v>
      </c>
      <c r="J336" s="244"/>
    </row>
    <row r="337" spans="1:10" ht="18.75">
      <c r="A337" s="64" t="s">
        <v>67</v>
      </c>
      <c r="B337" s="59" t="s">
        <v>99</v>
      </c>
      <c r="C337" s="60" t="s">
        <v>113</v>
      </c>
      <c r="D337" s="70"/>
      <c r="E337" s="68"/>
      <c r="F337" s="68"/>
      <c r="G337" s="68">
        <v>20</v>
      </c>
      <c r="H337" s="68"/>
      <c r="I337" s="69">
        <f t="shared" si="15"/>
        <v>20</v>
      </c>
      <c r="J337" s="244"/>
    </row>
    <row r="338" spans="1:10" ht="18.75">
      <c r="A338" s="64" t="s">
        <v>71</v>
      </c>
      <c r="B338" s="59" t="s">
        <v>99</v>
      </c>
      <c r="C338" s="60" t="s">
        <v>113</v>
      </c>
      <c r="D338" s="70"/>
      <c r="E338" s="68"/>
      <c r="F338" s="68"/>
      <c r="G338" s="68">
        <v>20</v>
      </c>
      <c r="H338" s="68"/>
      <c r="I338" s="69">
        <f t="shared" si="15"/>
        <v>20</v>
      </c>
      <c r="J338" s="244"/>
    </row>
    <row r="339" spans="1:10" ht="18.75">
      <c r="A339" s="64" t="s">
        <v>72</v>
      </c>
      <c r="B339" s="59" t="s">
        <v>99</v>
      </c>
      <c r="C339" s="60" t="s">
        <v>113</v>
      </c>
      <c r="D339" s="70"/>
      <c r="E339" s="68"/>
      <c r="F339" s="68"/>
      <c r="G339" s="68">
        <v>20</v>
      </c>
      <c r="H339" s="68"/>
      <c r="I339" s="69">
        <f t="shared" si="15"/>
        <v>20</v>
      </c>
      <c r="J339" s="244"/>
    </row>
    <row r="340" spans="1:10" ht="18.75">
      <c r="A340" s="64" t="s">
        <v>73</v>
      </c>
      <c r="B340" s="59" t="s">
        <v>99</v>
      </c>
      <c r="C340" s="60" t="s">
        <v>113</v>
      </c>
      <c r="D340" s="70"/>
      <c r="E340" s="68"/>
      <c r="F340" s="68"/>
      <c r="G340" s="68">
        <v>20</v>
      </c>
      <c r="H340" s="68"/>
      <c r="I340" s="69">
        <f t="shared" si="15"/>
        <v>20</v>
      </c>
      <c r="J340" s="244"/>
    </row>
    <row r="341" spans="1:10" ht="18.75">
      <c r="A341" s="64" t="s">
        <v>74</v>
      </c>
      <c r="B341" s="59" t="s">
        <v>99</v>
      </c>
      <c r="C341" s="60" t="s">
        <v>113</v>
      </c>
      <c r="D341" s="70"/>
      <c r="E341" s="68"/>
      <c r="F341" s="68"/>
      <c r="G341" s="68">
        <v>20</v>
      </c>
      <c r="H341" s="68"/>
      <c r="I341" s="69">
        <f t="shared" si="15"/>
        <v>20</v>
      </c>
      <c r="J341" s="244"/>
    </row>
    <row r="342" spans="1:10" ht="18.75">
      <c r="A342" s="64" t="s">
        <v>75</v>
      </c>
      <c r="B342" s="59" t="s">
        <v>99</v>
      </c>
      <c r="C342" s="60" t="s">
        <v>113</v>
      </c>
      <c r="D342" s="70"/>
      <c r="E342" s="68"/>
      <c r="F342" s="68"/>
      <c r="G342" s="68"/>
      <c r="H342" s="68">
        <v>20</v>
      </c>
      <c r="I342" s="69">
        <f t="shared" si="15"/>
        <v>20</v>
      </c>
      <c r="J342" s="244"/>
    </row>
    <row r="343" spans="1:10" ht="19.5" thickBot="1">
      <c r="A343" s="64" t="s">
        <v>76</v>
      </c>
      <c r="B343" s="59" t="s">
        <v>99</v>
      </c>
      <c r="C343" s="60" t="s">
        <v>113</v>
      </c>
      <c r="D343" s="70"/>
      <c r="E343" s="68"/>
      <c r="F343" s="68">
        <v>4</v>
      </c>
      <c r="G343" s="68">
        <v>3</v>
      </c>
      <c r="H343" s="68">
        <v>7</v>
      </c>
      <c r="I343" s="69">
        <f t="shared" si="15"/>
        <v>14</v>
      </c>
      <c r="J343" s="244"/>
    </row>
    <row r="344" spans="1:10" ht="19.5" thickBot="1">
      <c r="A344" s="48" t="s">
        <v>76</v>
      </c>
      <c r="B344" s="49"/>
      <c r="C344" s="50"/>
      <c r="D344" s="51">
        <f>SUM(D313:D343)</f>
        <v>119</v>
      </c>
      <c r="E344" s="52">
        <f>SUM(E313:E343)</f>
        <v>155</v>
      </c>
      <c r="F344" s="52">
        <f>SUM(F313:F343)</f>
        <v>184</v>
      </c>
      <c r="G344" s="52">
        <f>SUM(G313:G343)</f>
        <v>123</v>
      </c>
      <c r="H344" s="52">
        <f>SUM(H313:H343)</f>
        <v>27</v>
      </c>
      <c r="I344" s="53">
        <f>SUM(D344:H344)</f>
        <v>608</v>
      </c>
      <c r="J344" s="54"/>
    </row>
    <row r="345" spans="1:10" ht="15.75" thickBot="1"/>
    <row r="346" spans="1:10" ht="15.75" thickTop="1">
      <c r="A346" s="232" t="s">
        <v>9</v>
      </c>
      <c r="B346" s="235" t="s">
        <v>10</v>
      </c>
      <c r="C346" s="235" t="s">
        <v>2</v>
      </c>
      <c r="D346" s="238" t="s">
        <v>11</v>
      </c>
      <c r="E346" s="239"/>
      <c r="F346" s="239"/>
      <c r="G346" s="239"/>
      <c r="H346" s="239"/>
      <c r="I346" s="239"/>
      <c r="J346" s="242" t="s">
        <v>1</v>
      </c>
    </row>
    <row r="347" spans="1:10" ht="15.75" thickBot="1">
      <c r="A347" s="233"/>
      <c r="B347" s="236"/>
      <c r="C347" s="236"/>
      <c r="D347" s="240"/>
      <c r="E347" s="241"/>
      <c r="F347" s="241"/>
      <c r="G347" s="241"/>
      <c r="H347" s="241"/>
      <c r="I347" s="241"/>
      <c r="J347" s="243"/>
    </row>
    <row r="348" spans="1:10" ht="19.5" thickBot="1">
      <c r="A348" s="234"/>
      <c r="B348" s="237"/>
      <c r="C348" s="237"/>
      <c r="D348" s="32" t="s">
        <v>12</v>
      </c>
      <c r="E348" s="32" t="s">
        <v>13</v>
      </c>
      <c r="F348" s="32" t="s">
        <v>14</v>
      </c>
      <c r="G348" s="32" t="s">
        <v>15</v>
      </c>
      <c r="H348" s="32" t="s">
        <v>16</v>
      </c>
      <c r="I348" s="46" t="s">
        <v>17</v>
      </c>
      <c r="J348" s="243"/>
    </row>
    <row r="349" spans="1:10" ht="19.5" thickTop="1">
      <c r="A349" s="58" t="s">
        <v>18</v>
      </c>
      <c r="B349" s="59" t="s">
        <v>99</v>
      </c>
      <c r="C349" s="60" t="s">
        <v>114</v>
      </c>
      <c r="D349" s="61">
        <v>20</v>
      </c>
      <c r="E349" s="62"/>
      <c r="F349" s="62"/>
      <c r="G349" s="62"/>
      <c r="H349" s="62"/>
      <c r="I349" s="63">
        <f t="shared" ref="I349:I368" si="16">SUM(D349:H349)</f>
        <v>20</v>
      </c>
      <c r="J349" s="229">
        <f>+I368</f>
        <v>372</v>
      </c>
    </row>
    <row r="350" spans="1:10" ht="18.75">
      <c r="A350" s="64" t="s">
        <v>19</v>
      </c>
      <c r="B350" s="59" t="s">
        <v>99</v>
      </c>
      <c r="C350" s="60" t="s">
        <v>114</v>
      </c>
      <c r="D350" s="65">
        <v>20</v>
      </c>
      <c r="E350" s="66"/>
      <c r="F350" s="66"/>
      <c r="G350" s="66"/>
      <c r="H350" s="66"/>
      <c r="I350" s="67">
        <f t="shared" si="16"/>
        <v>20</v>
      </c>
      <c r="J350" s="230"/>
    </row>
    <row r="351" spans="1:10" ht="18.75">
      <c r="A351" s="64" t="s">
        <v>20</v>
      </c>
      <c r="B351" s="59" t="s">
        <v>99</v>
      </c>
      <c r="C351" s="60" t="s">
        <v>114</v>
      </c>
      <c r="D351" s="65">
        <v>20</v>
      </c>
      <c r="E351" s="66"/>
      <c r="F351" s="66"/>
      <c r="G351" s="66"/>
      <c r="H351" s="66"/>
      <c r="I351" s="67">
        <f t="shared" si="16"/>
        <v>20</v>
      </c>
      <c r="J351" s="230"/>
    </row>
    <row r="352" spans="1:10" ht="18.75">
      <c r="A352" s="64" t="s">
        <v>21</v>
      </c>
      <c r="B352" s="59" t="s">
        <v>99</v>
      </c>
      <c r="C352" s="60" t="s">
        <v>114</v>
      </c>
      <c r="D352" s="65">
        <v>20</v>
      </c>
      <c r="E352" s="66"/>
      <c r="F352" s="66"/>
      <c r="G352" s="66"/>
      <c r="H352" s="66"/>
      <c r="I352" s="67">
        <f t="shared" si="16"/>
        <v>20</v>
      </c>
      <c r="J352" s="230"/>
    </row>
    <row r="353" spans="1:10" ht="18.75">
      <c r="A353" s="64" t="s">
        <v>22</v>
      </c>
      <c r="B353" s="59" t="s">
        <v>99</v>
      </c>
      <c r="C353" s="60" t="s">
        <v>114</v>
      </c>
      <c r="D353" s="65"/>
      <c r="E353" s="66">
        <v>20</v>
      </c>
      <c r="F353" s="66"/>
      <c r="G353" s="66"/>
      <c r="H353" s="66"/>
      <c r="I353" s="67">
        <f t="shared" si="16"/>
        <v>20</v>
      </c>
      <c r="J353" s="230"/>
    </row>
    <row r="354" spans="1:10" ht="18.75">
      <c r="A354" s="64" t="s">
        <v>23</v>
      </c>
      <c r="B354" s="59" t="s">
        <v>99</v>
      </c>
      <c r="C354" s="60" t="s">
        <v>114</v>
      </c>
      <c r="D354" s="65"/>
      <c r="E354" s="66">
        <v>20</v>
      </c>
      <c r="F354" s="66"/>
      <c r="G354" s="66"/>
      <c r="H354" s="66"/>
      <c r="I354" s="67">
        <f t="shared" si="16"/>
        <v>20</v>
      </c>
      <c r="J354" s="230"/>
    </row>
    <row r="355" spans="1:10" ht="18.75">
      <c r="A355" s="64" t="s">
        <v>24</v>
      </c>
      <c r="B355" s="59" t="s">
        <v>99</v>
      </c>
      <c r="C355" s="60" t="s">
        <v>114</v>
      </c>
      <c r="D355" s="65"/>
      <c r="E355" s="66">
        <v>20</v>
      </c>
      <c r="F355" s="68"/>
      <c r="G355" s="68"/>
      <c r="H355" s="68"/>
      <c r="I355" s="69">
        <f t="shared" si="16"/>
        <v>20</v>
      </c>
      <c r="J355" s="230"/>
    </row>
    <row r="356" spans="1:10" ht="18.75">
      <c r="A356" s="64" t="s">
        <v>25</v>
      </c>
      <c r="B356" s="59" t="s">
        <v>99</v>
      </c>
      <c r="C356" s="60" t="s">
        <v>114</v>
      </c>
      <c r="D356" s="65"/>
      <c r="E356" s="68"/>
      <c r="F356" s="68">
        <v>20</v>
      </c>
      <c r="G356" s="68"/>
      <c r="H356" s="68"/>
      <c r="I356" s="69">
        <f t="shared" si="16"/>
        <v>20</v>
      </c>
      <c r="J356" s="231"/>
    </row>
    <row r="357" spans="1:10" ht="18.75">
      <c r="A357" s="64" t="s">
        <v>50</v>
      </c>
      <c r="B357" s="59" t="s">
        <v>99</v>
      </c>
      <c r="C357" s="60" t="s">
        <v>114</v>
      </c>
      <c r="D357" s="65"/>
      <c r="E357" s="68"/>
      <c r="F357" s="68">
        <v>20</v>
      </c>
      <c r="G357" s="68"/>
      <c r="H357" s="68"/>
      <c r="I357" s="69">
        <f t="shared" si="16"/>
        <v>20</v>
      </c>
      <c r="J357" s="231"/>
    </row>
    <row r="358" spans="1:10" ht="18.75">
      <c r="A358" s="64" t="s">
        <v>51</v>
      </c>
      <c r="B358" s="59" t="s">
        <v>99</v>
      </c>
      <c r="C358" s="60" t="s">
        <v>114</v>
      </c>
      <c r="D358" s="65"/>
      <c r="E358" s="68"/>
      <c r="F358" s="68">
        <v>20</v>
      </c>
      <c r="G358" s="68"/>
      <c r="H358" s="68"/>
      <c r="I358" s="69">
        <f t="shared" si="16"/>
        <v>20</v>
      </c>
      <c r="J358" s="231"/>
    </row>
    <row r="359" spans="1:10" ht="18.75">
      <c r="A359" s="64" t="s">
        <v>52</v>
      </c>
      <c r="B359" s="59" t="s">
        <v>99</v>
      </c>
      <c r="C359" s="60" t="s">
        <v>114</v>
      </c>
      <c r="D359" s="70"/>
      <c r="E359" s="68"/>
      <c r="F359" s="68">
        <v>20</v>
      </c>
      <c r="G359" s="68"/>
      <c r="H359" s="68"/>
      <c r="I359" s="69">
        <f t="shared" si="16"/>
        <v>20</v>
      </c>
      <c r="J359" s="231"/>
    </row>
    <row r="360" spans="1:10" ht="18.75">
      <c r="A360" s="64" t="s">
        <v>53</v>
      </c>
      <c r="B360" s="59" t="s">
        <v>99</v>
      </c>
      <c r="C360" s="60" t="s">
        <v>114</v>
      </c>
      <c r="D360" s="70"/>
      <c r="E360" s="68"/>
      <c r="F360" s="68">
        <v>20</v>
      </c>
      <c r="G360" s="68"/>
      <c r="H360" s="68"/>
      <c r="I360" s="69">
        <f t="shared" si="16"/>
        <v>20</v>
      </c>
      <c r="J360" s="231"/>
    </row>
    <row r="361" spans="1:10" ht="18.75">
      <c r="A361" s="64" t="s">
        <v>54</v>
      </c>
      <c r="B361" s="59" t="s">
        <v>99</v>
      </c>
      <c r="C361" s="60" t="s">
        <v>114</v>
      </c>
      <c r="D361" s="70"/>
      <c r="E361" s="68"/>
      <c r="F361" s="68">
        <v>18</v>
      </c>
      <c r="G361" s="68"/>
      <c r="H361" s="68"/>
      <c r="I361" s="69">
        <f t="shared" si="16"/>
        <v>18</v>
      </c>
      <c r="J361" s="231"/>
    </row>
    <row r="362" spans="1:10" ht="18.75">
      <c r="A362" s="64" t="s">
        <v>55</v>
      </c>
      <c r="B362" s="59" t="s">
        <v>99</v>
      </c>
      <c r="C362" s="60" t="s">
        <v>114</v>
      </c>
      <c r="D362" s="70"/>
      <c r="E362" s="68"/>
      <c r="F362" s="68"/>
      <c r="G362" s="68">
        <v>20</v>
      </c>
      <c r="H362" s="68"/>
      <c r="I362" s="69">
        <f t="shared" si="16"/>
        <v>20</v>
      </c>
      <c r="J362" s="231"/>
    </row>
    <row r="363" spans="1:10" ht="18.75">
      <c r="A363" s="64" t="s">
        <v>56</v>
      </c>
      <c r="B363" s="59" t="s">
        <v>99</v>
      </c>
      <c r="C363" s="60" t="s">
        <v>114</v>
      </c>
      <c r="D363" s="70"/>
      <c r="E363" s="68"/>
      <c r="F363" s="68"/>
      <c r="G363" s="68">
        <v>20</v>
      </c>
      <c r="H363" s="68"/>
      <c r="I363" s="69">
        <f t="shared" si="16"/>
        <v>20</v>
      </c>
      <c r="J363" s="231"/>
    </row>
    <row r="364" spans="1:10" ht="18.75">
      <c r="A364" s="64" t="s">
        <v>58</v>
      </c>
      <c r="B364" s="59" t="s">
        <v>99</v>
      </c>
      <c r="C364" s="60" t="s">
        <v>114</v>
      </c>
      <c r="D364" s="70"/>
      <c r="E364" s="68"/>
      <c r="F364" s="68"/>
      <c r="G364" s="68">
        <v>20</v>
      </c>
      <c r="H364" s="68"/>
      <c r="I364" s="69">
        <f t="shared" si="16"/>
        <v>20</v>
      </c>
      <c r="J364" s="231"/>
    </row>
    <row r="365" spans="1:10" ht="18.75">
      <c r="A365" s="64" t="s">
        <v>59</v>
      </c>
      <c r="B365" s="59" t="s">
        <v>99</v>
      </c>
      <c r="C365" s="60" t="s">
        <v>114</v>
      </c>
      <c r="D365" s="70"/>
      <c r="E365" s="68"/>
      <c r="F365" s="68"/>
      <c r="G365" s="68">
        <v>17</v>
      </c>
      <c r="H365" s="68"/>
      <c r="I365" s="69">
        <f t="shared" si="16"/>
        <v>17</v>
      </c>
      <c r="J365" s="231"/>
    </row>
    <row r="366" spans="1:10" ht="18.75">
      <c r="A366" s="64" t="s">
        <v>60</v>
      </c>
      <c r="B366" s="59" t="s">
        <v>99</v>
      </c>
      <c r="C366" s="60" t="s">
        <v>114</v>
      </c>
      <c r="D366" s="70"/>
      <c r="E366" s="68"/>
      <c r="F366" s="68"/>
      <c r="G366" s="68"/>
      <c r="H366" s="68">
        <v>14</v>
      </c>
      <c r="I366" s="69">
        <f t="shared" si="16"/>
        <v>14</v>
      </c>
      <c r="J366" s="231"/>
    </row>
    <row r="367" spans="1:10" ht="19.5" thickBot="1">
      <c r="A367" s="64" t="s">
        <v>61</v>
      </c>
      <c r="B367" s="59" t="s">
        <v>99</v>
      </c>
      <c r="C367" s="60" t="s">
        <v>114</v>
      </c>
      <c r="D367" s="70">
        <v>9</v>
      </c>
      <c r="E367" s="68">
        <v>14</v>
      </c>
      <c r="F367" s="68"/>
      <c r="G367" s="68"/>
      <c r="H367" s="68"/>
      <c r="I367" s="69">
        <f t="shared" si="16"/>
        <v>23</v>
      </c>
      <c r="J367" s="231"/>
    </row>
    <row r="368" spans="1:10" ht="19.5" thickBot="1">
      <c r="A368" s="48" t="s">
        <v>61</v>
      </c>
      <c r="B368" s="49"/>
      <c r="C368" s="50"/>
      <c r="D368" s="51">
        <f>SUM(D349:D367)</f>
        <v>89</v>
      </c>
      <c r="E368" s="52">
        <f>SUM(E349:E367)</f>
        <v>74</v>
      </c>
      <c r="F368" s="52">
        <f>SUM(F349:F367)</f>
        <v>118</v>
      </c>
      <c r="G368" s="52">
        <f>SUM(G349:G367)</f>
        <v>77</v>
      </c>
      <c r="H368" s="52">
        <f>SUM(H349:H367)</f>
        <v>14</v>
      </c>
      <c r="I368" s="53">
        <f t="shared" si="16"/>
        <v>372</v>
      </c>
      <c r="J368" s="54"/>
    </row>
    <row r="369" spans="1:10" ht="19.5" thickBot="1">
      <c r="A369" s="57"/>
      <c r="B369" s="41"/>
      <c r="C369" s="40"/>
      <c r="D369" s="42"/>
      <c r="E369" s="42"/>
      <c r="F369" s="42"/>
      <c r="G369" s="42"/>
      <c r="H369" s="42"/>
      <c r="I369" s="42"/>
      <c r="J369" s="42"/>
    </row>
    <row r="370" spans="1:10" ht="15.75" thickTop="1">
      <c r="A370" s="232" t="s">
        <v>9</v>
      </c>
      <c r="B370" s="235" t="s">
        <v>10</v>
      </c>
      <c r="C370" s="235" t="s">
        <v>2</v>
      </c>
      <c r="D370" s="238" t="s">
        <v>11</v>
      </c>
      <c r="E370" s="239"/>
      <c r="F370" s="239"/>
      <c r="G370" s="239"/>
      <c r="H370" s="239"/>
      <c r="I370" s="239"/>
      <c r="J370" s="242" t="s">
        <v>1</v>
      </c>
    </row>
    <row r="371" spans="1:10" ht="15.75" thickBot="1">
      <c r="A371" s="233"/>
      <c r="B371" s="236"/>
      <c r="C371" s="236"/>
      <c r="D371" s="240"/>
      <c r="E371" s="241"/>
      <c r="F371" s="241"/>
      <c r="G371" s="241"/>
      <c r="H371" s="241"/>
      <c r="I371" s="241"/>
      <c r="J371" s="243"/>
    </row>
    <row r="372" spans="1:10" ht="19.5" thickBot="1">
      <c r="A372" s="234"/>
      <c r="B372" s="237"/>
      <c r="C372" s="237"/>
      <c r="D372" s="32" t="s">
        <v>12</v>
      </c>
      <c r="E372" s="32" t="s">
        <v>13</v>
      </c>
      <c r="F372" s="32" t="s">
        <v>14</v>
      </c>
      <c r="G372" s="32" t="s">
        <v>15</v>
      </c>
      <c r="H372" s="32" t="s">
        <v>16</v>
      </c>
      <c r="I372" s="46" t="s">
        <v>17</v>
      </c>
      <c r="J372" s="243"/>
    </row>
    <row r="373" spans="1:10" ht="19.5" thickTop="1">
      <c r="A373" s="58" t="s">
        <v>18</v>
      </c>
      <c r="B373" s="59" t="s">
        <v>115</v>
      </c>
      <c r="C373" s="60" t="s">
        <v>43</v>
      </c>
      <c r="D373" s="61">
        <v>20</v>
      </c>
      <c r="E373" s="62"/>
      <c r="F373" s="62"/>
      <c r="G373" s="62"/>
      <c r="H373" s="62"/>
      <c r="I373" s="63">
        <f t="shared" ref="I373:I389" si="17">SUM(D373:H373)</f>
        <v>20</v>
      </c>
      <c r="J373" s="229">
        <f>+I389</f>
        <v>323</v>
      </c>
    </row>
    <row r="374" spans="1:10" ht="18.75">
      <c r="A374" s="64" t="s">
        <v>19</v>
      </c>
      <c r="B374" s="59" t="s">
        <v>115</v>
      </c>
      <c r="C374" s="60" t="s">
        <v>43</v>
      </c>
      <c r="D374" s="65">
        <v>20</v>
      </c>
      <c r="E374" s="66"/>
      <c r="F374" s="66"/>
      <c r="G374" s="66"/>
      <c r="H374" s="66"/>
      <c r="I374" s="67">
        <f t="shared" si="17"/>
        <v>20</v>
      </c>
      <c r="J374" s="230"/>
    </row>
    <row r="375" spans="1:10" ht="18.75">
      <c r="A375" s="64" t="s">
        <v>20</v>
      </c>
      <c r="B375" s="59" t="s">
        <v>115</v>
      </c>
      <c r="C375" s="60" t="s">
        <v>43</v>
      </c>
      <c r="D375" s="65">
        <v>20</v>
      </c>
      <c r="E375" s="66"/>
      <c r="F375" s="66"/>
      <c r="G375" s="66"/>
      <c r="H375" s="66"/>
      <c r="I375" s="67">
        <f t="shared" si="17"/>
        <v>20</v>
      </c>
      <c r="J375" s="230"/>
    </row>
    <row r="376" spans="1:10" ht="18.75">
      <c r="A376" s="64" t="s">
        <v>21</v>
      </c>
      <c r="B376" s="59" t="s">
        <v>115</v>
      </c>
      <c r="C376" s="60" t="s">
        <v>43</v>
      </c>
      <c r="D376" s="65"/>
      <c r="E376" s="66">
        <v>20</v>
      </c>
      <c r="F376" s="66"/>
      <c r="G376" s="66"/>
      <c r="H376" s="66"/>
      <c r="I376" s="67">
        <f t="shared" si="17"/>
        <v>20</v>
      </c>
      <c r="J376" s="230"/>
    </row>
    <row r="377" spans="1:10" ht="18.75">
      <c r="A377" s="64" t="s">
        <v>22</v>
      </c>
      <c r="B377" s="59" t="s">
        <v>115</v>
      </c>
      <c r="C377" s="60" t="s">
        <v>43</v>
      </c>
      <c r="D377" s="65"/>
      <c r="E377" s="66">
        <v>20</v>
      </c>
      <c r="F377" s="66"/>
      <c r="G377" s="66"/>
      <c r="H377" s="66"/>
      <c r="I377" s="67">
        <f t="shared" si="17"/>
        <v>20</v>
      </c>
      <c r="J377" s="230"/>
    </row>
    <row r="378" spans="1:10" ht="18.75">
      <c r="A378" s="64" t="s">
        <v>23</v>
      </c>
      <c r="B378" s="59" t="s">
        <v>115</v>
      </c>
      <c r="C378" s="60" t="s">
        <v>43</v>
      </c>
      <c r="D378" s="65"/>
      <c r="E378" s="66">
        <v>20</v>
      </c>
      <c r="F378" s="66"/>
      <c r="G378" s="66"/>
      <c r="H378" s="66"/>
      <c r="I378" s="67">
        <f t="shared" si="17"/>
        <v>20</v>
      </c>
      <c r="J378" s="230"/>
    </row>
    <row r="379" spans="1:10" ht="18.75">
      <c r="A379" s="64" t="s">
        <v>24</v>
      </c>
      <c r="B379" s="59" t="s">
        <v>115</v>
      </c>
      <c r="C379" s="60" t="s">
        <v>43</v>
      </c>
      <c r="D379" s="65"/>
      <c r="E379" s="66">
        <v>20</v>
      </c>
      <c r="F379" s="68"/>
      <c r="G379" s="68"/>
      <c r="H379" s="68"/>
      <c r="I379" s="69">
        <f t="shared" si="17"/>
        <v>20</v>
      </c>
      <c r="J379" s="230"/>
    </row>
    <row r="380" spans="1:10" ht="18.75">
      <c r="A380" s="64" t="s">
        <v>25</v>
      </c>
      <c r="B380" s="59" t="s">
        <v>115</v>
      </c>
      <c r="C380" s="60" t="s">
        <v>43</v>
      </c>
      <c r="D380" s="65"/>
      <c r="E380" s="68"/>
      <c r="F380" s="68">
        <v>20</v>
      </c>
      <c r="G380" s="68"/>
      <c r="H380" s="68"/>
      <c r="I380" s="69">
        <f t="shared" si="17"/>
        <v>20</v>
      </c>
      <c r="J380" s="231"/>
    </row>
    <row r="381" spans="1:10" ht="18.75">
      <c r="A381" s="64" t="s">
        <v>50</v>
      </c>
      <c r="B381" s="59" t="s">
        <v>115</v>
      </c>
      <c r="C381" s="60" t="s">
        <v>43</v>
      </c>
      <c r="D381" s="65"/>
      <c r="E381" s="68"/>
      <c r="F381" s="68">
        <v>20</v>
      </c>
      <c r="G381" s="68"/>
      <c r="H381" s="68"/>
      <c r="I381" s="69">
        <f t="shared" si="17"/>
        <v>20</v>
      </c>
      <c r="J381" s="231"/>
    </row>
    <row r="382" spans="1:10" ht="18.75">
      <c r="A382" s="64" t="s">
        <v>51</v>
      </c>
      <c r="B382" s="59" t="s">
        <v>115</v>
      </c>
      <c r="C382" s="60" t="s">
        <v>43</v>
      </c>
      <c r="D382" s="65"/>
      <c r="E382" s="68"/>
      <c r="F382" s="68">
        <v>20</v>
      </c>
      <c r="G382" s="68"/>
      <c r="H382" s="68"/>
      <c r="I382" s="69">
        <f t="shared" si="17"/>
        <v>20</v>
      </c>
      <c r="J382" s="231"/>
    </row>
    <row r="383" spans="1:10" ht="18.75">
      <c r="A383" s="64" t="s">
        <v>52</v>
      </c>
      <c r="B383" s="59" t="s">
        <v>115</v>
      </c>
      <c r="C383" s="60" t="s">
        <v>43</v>
      </c>
      <c r="D383" s="70"/>
      <c r="E383" s="68"/>
      <c r="F383" s="68">
        <v>20</v>
      </c>
      <c r="G383" s="68"/>
      <c r="H383" s="68"/>
      <c r="I383" s="69">
        <f t="shared" si="17"/>
        <v>20</v>
      </c>
      <c r="J383" s="231"/>
    </row>
    <row r="384" spans="1:10" ht="18.75">
      <c r="A384" s="64" t="s">
        <v>53</v>
      </c>
      <c r="B384" s="59" t="s">
        <v>115</v>
      </c>
      <c r="C384" s="60" t="s">
        <v>43</v>
      </c>
      <c r="D384" s="70"/>
      <c r="E384" s="68"/>
      <c r="F384" s="68"/>
      <c r="G384" s="68">
        <v>20</v>
      </c>
      <c r="H384" s="68"/>
      <c r="I384" s="69">
        <f t="shared" si="17"/>
        <v>20</v>
      </c>
      <c r="J384" s="231"/>
    </row>
    <row r="385" spans="1:10" ht="18.75">
      <c r="A385" s="64" t="s">
        <v>54</v>
      </c>
      <c r="B385" s="59" t="s">
        <v>115</v>
      </c>
      <c r="C385" s="60" t="s">
        <v>43</v>
      </c>
      <c r="D385" s="70"/>
      <c r="E385" s="68"/>
      <c r="F385" s="68"/>
      <c r="G385" s="68">
        <v>20</v>
      </c>
      <c r="H385" s="68"/>
      <c r="I385" s="69">
        <f t="shared" si="17"/>
        <v>20</v>
      </c>
      <c r="J385" s="231"/>
    </row>
    <row r="386" spans="1:10" ht="18.75">
      <c r="A386" s="64" t="s">
        <v>55</v>
      </c>
      <c r="B386" s="59" t="s">
        <v>115</v>
      </c>
      <c r="C386" s="60" t="s">
        <v>43</v>
      </c>
      <c r="D386" s="70"/>
      <c r="E386" s="68"/>
      <c r="F386" s="68"/>
      <c r="G386" s="68">
        <v>20</v>
      </c>
      <c r="H386" s="68"/>
      <c r="I386" s="69">
        <f t="shared" si="17"/>
        <v>20</v>
      </c>
      <c r="J386" s="231"/>
    </row>
    <row r="387" spans="1:10" ht="18.75">
      <c r="A387" s="64" t="s">
        <v>56</v>
      </c>
      <c r="B387" s="59" t="s">
        <v>115</v>
      </c>
      <c r="C387" s="60" t="s">
        <v>43</v>
      </c>
      <c r="D387" s="70"/>
      <c r="E387" s="68"/>
      <c r="F387" s="68"/>
      <c r="G387" s="68">
        <v>2</v>
      </c>
      <c r="H387" s="68">
        <v>16</v>
      </c>
      <c r="I387" s="69">
        <f t="shared" si="17"/>
        <v>18</v>
      </c>
      <c r="J387" s="231"/>
    </row>
    <row r="388" spans="1:10" ht="19.5" thickBot="1">
      <c r="A388" s="64" t="s">
        <v>58</v>
      </c>
      <c r="B388" s="59" t="s">
        <v>115</v>
      </c>
      <c r="C388" s="60" t="s">
        <v>43</v>
      </c>
      <c r="D388" s="70">
        <v>8</v>
      </c>
      <c r="E388" s="68">
        <v>8</v>
      </c>
      <c r="F388" s="68">
        <v>9</v>
      </c>
      <c r="G388" s="68"/>
      <c r="H388" s="68"/>
      <c r="I388" s="69">
        <f t="shared" si="17"/>
        <v>25</v>
      </c>
      <c r="J388" s="231"/>
    </row>
    <row r="389" spans="1:10" ht="19.5" thickBot="1">
      <c r="A389" s="48" t="s">
        <v>58</v>
      </c>
      <c r="B389" s="49"/>
      <c r="C389" s="50"/>
      <c r="D389" s="51">
        <f>SUM(D373:D388)</f>
        <v>68</v>
      </c>
      <c r="E389" s="52">
        <f>SUM(E373:E388)</f>
        <v>88</v>
      </c>
      <c r="F389" s="52">
        <f>SUM(F373:F388)</f>
        <v>89</v>
      </c>
      <c r="G389" s="52">
        <f>SUM(G373:G388)</f>
        <v>62</v>
      </c>
      <c r="H389" s="52">
        <f>SUM(H373:H388)</f>
        <v>16</v>
      </c>
      <c r="I389" s="53">
        <f t="shared" si="17"/>
        <v>323</v>
      </c>
      <c r="J389" s="54"/>
    </row>
    <row r="390" spans="1:10" ht="19.5" thickBot="1">
      <c r="A390" s="57"/>
      <c r="B390" s="41"/>
      <c r="C390" s="40"/>
      <c r="D390" s="42"/>
      <c r="E390" s="42"/>
      <c r="F390" s="42"/>
      <c r="G390" s="42"/>
      <c r="H390" s="42"/>
      <c r="I390" s="42"/>
      <c r="J390" s="42"/>
    </row>
    <row r="391" spans="1:10" ht="15.75" thickTop="1">
      <c r="A391" s="232" t="s">
        <v>9</v>
      </c>
      <c r="B391" s="235" t="s">
        <v>10</v>
      </c>
      <c r="C391" s="235" t="s">
        <v>2</v>
      </c>
      <c r="D391" s="238" t="s">
        <v>11</v>
      </c>
      <c r="E391" s="239"/>
      <c r="F391" s="239"/>
      <c r="G391" s="239"/>
      <c r="H391" s="239"/>
      <c r="I391" s="239"/>
      <c r="J391" s="242" t="s">
        <v>1</v>
      </c>
    </row>
    <row r="392" spans="1:10" ht="15.75" thickBot="1">
      <c r="A392" s="233"/>
      <c r="B392" s="236"/>
      <c r="C392" s="236"/>
      <c r="D392" s="240"/>
      <c r="E392" s="241"/>
      <c r="F392" s="241"/>
      <c r="G392" s="241"/>
      <c r="H392" s="241"/>
      <c r="I392" s="241"/>
      <c r="J392" s="243"/>
    </row>
    <row r="393" spans="1:10" ht="19.5" thickBot="1">
      <c r="A393" s="234"/>
      <c r="B393" s="237"/>
      <c r="C393" s="237"/>
      <c r="D393" s="32" t="s">
        <v>12</v>
      </c>
      <c r="E393" s="32" t="s">
        <v>13</v>
      </c>
      <c r="F393" s="32" t="s">
        <v>14</v>
      </c>
      <c r="G393" s="32" t="s">
        <v>15</v>
      </c>
      <c r="H393" s="32" t="s">
        <v>16</v>
      </c>
      <c r="I393" s="46" t="s">
        <v>17</v>
      </c>
      <c r="J393" s="243"/>
    </row>
    <row r="394" spans="1:10" ht="19.5" thickTop="1">
      <c r="A394" s="58" t="s">
        <v>18</v>
      </c>
      <c r="B394" s="59" t="s">
        <v>101</v>
      </c>
      <c r="C394" s="60" t="s">
        <v>43</v>
      </c>
      <c r="D394" s="61">
        <v>20</v>
      </c>
      <c r="E394" s="62"/>
      <c r="F394" s="62"/>
      <c r="G394" s="62"/>
      <c r="H394" s="62"/>
      <c r="I394" s="63">
        <f t="shared" ref="I394:I408" si="18">SUM(D394:H394)</f>
        <v>20</v>
      </c>
      <c r="J394" s="229">
        <f>+I408</f>
        <v>288</v>
      </c>
    </row>
    <row r="395" spans="1:10" ht="18.75">
      <c r="A395" s="64" t="s">
        <v>19</v>
      </c>
      <c r="B395" s="59" t="s">
        <v>101</v>
      </c>
      <c r="C395" s="60" t="s">
        <v>43</v>
      </c>
      <c r="D395" s="65">
        <v>20</v>
      </c>
      <c r="E395" s="66"/>
      <c r="F395" s="66"/>
      <c r="G395" s="66"/>
      <c r="H395" s="66"/>
      <c r="I395" s="67">
        <f t="shared" si="18"/>
        <v>20</v>
      </c>
      <c r="J395" s="230"/>
    </row>
    <row r="396" spans="1:10" ht="18.75">
      <c r="A396" s="64" t="s">
        <v>20</v>
      </c>
      <c r="B396" s="59" t="s">
        <v>101</v>
      </c>
      <c r="C396" s="60" t="s">
        <v>43</v>
      </c>
      <c r="D396" s="65"/>
      <c r="E396" s="66">
        <v>20</v>
      </c>
      <c r="F396" s="66"/>
      <c r="G396" s="66"/>
      <c r="H396" s="66"/>
      <c r="I396" s="67">
        <f t="shared" si="18"/>
        <v>20</v>
      </c>
      <c r="J396" s="230"/>
    </row>
    <row r="397" spans="1:10" ht="18.75">
      <c r="A397" s="64" t="s">
        <v>21</v>
      </c>
      <c r="B397" s="59" t="s">
        <v>101</v>
      </c>
      <c r="C397" s="60" t="s">
        <v>43</v>
      </c>
      <c r="D397" s="65"/>
      <c r="E397" s="66">
        <v>20</v>
      </c>
      <c r="F397" s="66"/>
      <c r="G397" s="66"/>
      <c r="H397" s="66"/>
      <c r="I397" s="67">
        <f t="shared" si="18"/>
        <v>20</v>
      </c>
      <c r="J397" s="230"/>
    </row>
    <row r="398" spans="1:10" ht="18.75">
      <c r="A398" s="64" t="s">
        <v>22</v>
      </c>
      <c r="B398" s="59" t="s">
        <v>101</v>
      </c>
      <c r="C398" s="60" t="s">
        <v>43</v>
      </c>
      <c r="D398" s="65"/>
      <c r="E398" s="66">
        <v>20</v>
      </c>
      <c r="F398" s="66"/>
      <c r="G398" s="66"/>
      <c r="H398" s="66"/>
      <c r="I398" s="67">
        <f t="shared" si="18"/>
        <v>20</v>
      </c>
      <c r="J398" s="230"/>
    </row>
    <row r="399" spans="1:10" ht="18.75">
      <c r="A399" s="64" t="s">
        <v>23</v>
      </c>
      <c r="B399" s="59" t="s">
        <v>101</v>
      </c>
      <c r="C399" s="60" t="s">
        <v>43</v>
      </c>
      <c r="D399" s="65"/>
      <c r="E399" s="66"/>
      <c r="F399" s="66">
        <v>20</v>
      </c>
      <c r="G399" s="66"/>
      <c r="H399" s="66"/>
      <c r="I399" s="67">
        <f t="shared" si="18"/>
        <v>20</v>
      </c>
      <c r="J399" s="230"/>
    </row>
    <row r="400" spans="1:10" ht="18.75">
      <c r="A400" s="64" t="s">
        <v>24</v>
      </c>
      <c r="B400" s="59" t="s">
        <v>101</v>
      </c>
      <c r="C400" s="60" t="s">
        <v>43</v>
      </c>
      <c r="D400" s="65"/>
      <c r="E400" s="66"/>
      <c r="F400" s="68">
        <v>20</v>
      </c>
      <c r="G400" s="68"/>
      <c r="H400" s="68"/>
      <c r="I400" s="69">
        <f t="shared" si="18"/>
        <v>20</v>
      </c>
      <c r="J400" s="230"/>
    </row>
    <row r="401" spans="1:10" ht="18.75">
      <c r="A401" s="64" t="s">
        <v>25</v>
      </c>
      <c r="B401" s="59" t="s">
        <v>101</v>
      </c>
      <c r="C401" s="60" t="s">
        <v>43</v>
      </c>
      <c r="D401" s="65"/>
      <c r="E401" s="68"/>
      <c r="F401" s="68">
        <v>20</v>
      </c>
      <c r="G401" s="68"/>
      <c r="H401" s="68"/>
      <c r="I401" s="69">
        <f t="shared" si="18"/>
        <v>20</v>
      </c>
      <c r="J401" s="231"/>
    </row>
    <row r="402" spans="1:10" ht="18.75">
      <c r="A402" s="64" t="s">
        <v>50</v>
      </c>
      <c r="B402" s="59" t="s">
        <v>101</v>
      </c>
      <c r="C402" s="60" t="s">
        <v>43</v>
      </c>
      <c r="D402" s="65"/>
      <c r="E402" s="68"/>
      <c r="F402" s="68">
        <v>20</v>
      </c>
      <c r="G402" s="68"/>
      <c r="H402" s="68"/>
      <c r="I402" s="69">
        <f t="shared" si="18"/>
        <v>20</v>
      </c>
      <c r="J402" s="231"/>
    </row>
    <row r="403" spans="1:10" ht="18.75">
      <c r="A403" s="64" t="s">
        <v>51</v>
      </c>
      <c r="B403" s="59" t="s">
        <v>101</v>
      </c>
      <c r="C403" s="60" t="s">
        <v>43</v>
      </c>
      <c r="D403" s="65"/>
      <c r="E403" s="68"/>
      <c r="F403" s="68"/>
      <c r="G403" s="68">
        <v>20</v>
      </c>
      <c r="H403" s="68"/>
      <c r="I403" s="69">
        <f t="shared" si="18"/>
        <v>20</v>
      </c>
      <c r="J403" s="231"/>
    </row>
    <row r="404" spans="1:10" ht="18.75">
      <c r="A404" s="64" t="s">
        <v>52</v>
      </c>
      <c r="B404" s="59" t="s">
        <v>101</v>
      </c>
      <c r="C404" s="60" t="s">
        <v>43</v>
      </c>
      <c r="D404" s="70"/>
      <c r="E404" s="68"/>
      <c r="F404" s="68"/>
      <c r="G404" s="68">
        <v>20</v>
      </c>
      <c r="H404" s="68"/>
      <c r="I404" s="69">
        <f t="shared" si="18"/>
        <v>20</v>
      </c>
      <c r="J404" s="231"/>
    </row>
    <row r="405" spans="1:10" ht="18.75">
      <c r="A405" s="64" t="s">
        <v>53</v>
      </c>
      <c r="B405" s="59" t="s">
        <v>101</v>
      </c>
      <c r="C405" s="60" t="s">
        <v>43</v>
      </c>
      <c r="D405" s="70"/>
      <c r="E405" s="68"/>
      <c r="F405" s="68"/>
      <c r="G405" s="68"/>
      <c r="H405" s="68">
        <v>17</v>
      </c>
      <c r="I405" s="69">
        <f t="shared" si="18"/>
        <v>17</v>
      </c>
      <c r="J405" s="231"/>
    </row>
    <row r="406" spans="1:10" ht="18.75">
      <c r="A406" s="64" t="s">
        <v>54</v>
      </c>
      <c r="B406" s="59" t="s">
        <v>101</v>
      </c>
      <c r="C406" s="60" t="s">
        <v>43</v>
      </c>
      <c r="D406" s="70">
        <v>11</v>
      </c>
      <c r="E406" s="68"/>
      <c r="F406" s="68">
        <v>14</v>
      </c>
      <c r="G406" s="68"/>
      <c r="H406" s="68"/>
      <c r="I406" s="69">
        <f t="shared" si="18"/>
        <v>25</v>
      </c>
      <c r="J406" s="231"/>
    </row>
    <row r="407" spans="1:10" ht="19.5" thickBot="1">
      <c r="A407" s="64" t="s">
        <v>55</v>
      </c>
      <c r="B407" s="59" t="s">
        <v>101</v>
      </c>
      <c r="C407" s="60" t="s">
        <v>43</v>
      </c>
      <c r="D407" s="70"/>
      <c r="E407" s="68">
        <v>9</v>
      </c>
      <c r="F407" s="68"/>
      <c r="G407" s="68">
        <v>17</v>
      </c>
      <c r="H407" s="68"/>
      <c r="I407" s="69">
        <f t="shared" si="18"/>
        <v>26</v>
      </c>
      <c r="J407" s="231"/>
    </row>
    <row r="408" spans="1:10" ht="19.5" thickBot="1">
      <c r="A408" s="48" t="s">
        <v>55</v>
      </c>
      <c r="B408" s="49"/>
      <c r="C408" s="50"/>
      <c r="D408" s="51">
        <f>SUM(D394:D407)</f>
        <v>51</v>
      </c>
      <c r="E408" s="52">
        <f>SUM(E394:E407)</f>
        <v>69</v>
      </c>
      <c r="F408" s="52">
        <f>SUM(F394:F407)</f>
        <v>94</v>
      </c>
      <c r="G408" s="52">
        <f>SUM(G394:G407)</f>
        <v>57</v>
      </c>
      <c r="H408" s="52">
        <f>SUM(H394:H407)</f>
        <v>17</v>
      </c>
      <c r="I408" s="53">
        <f t="shared" si="18"/>
        <v>288</v>
      </c>
      <c r="J408" s="54"/>
    </row>
    <row r="409" spans="1:10" ht="19.5" thickBot="1">
      <c r="A409" s="57"/>
      <c r="B409" s="41"/>
      <c r="C409" s="40"/>
      <c r="D409" s="42"/>
      <c r="E409" s="42"/>
      <c r="F409" s="42"/>
      <c r="G409" s="42"/>
      <c r="H409" s="42"/>
      <c r="I409" s="42"/>
      <c r="J409" s="42"/>
    </row>
    <row r="410" spans="1:10" ht="15.75" thickTop="1">
      <c r="A410" s="232" t="s">
        <v>9</v>
      </c>
      <c r="B410" s="235" t="s">
        <v>10</v>
      </c>
      <c r="C410" s="235" t="s">
        <v>2</v>
      </c>
      <c r="D410" s="238" t="s">
        <v>11</v>
      </c>
      <c r="E410" s="239"/>
      <c r="F410" s="239"/>
      <c r="G410" s="239"/>
      <c r="H410" s="239"/>
      <c r="I410" s="239"/>
      <c r="J410" s="242" t="s">
        <v>1</v>
      </c>
    </row>
    <row r="411" spans="1:10" ht="15.75" thickBot="1">
      <c r="A411" s="233"/>
      <c r="B411" s="236"/>
      <c r="C411" s="236"/>
      <c r="D411" s="240"/>
      <c r="E411" s="241"/>
      <c r="F411" s="241"/>
      <c r="G411" s="241"/>
      <c r="H411" s="241"/>
      <c r="I411" s="241"/>
      <c r="J411" s="243"/>
    </row>
    <row r="412" spans="1:10" ht="19.5" thickBot="1">
      <c r="A412" s="234"/>
      <c r="B412" s="237"/>
      <c r="C412" s="237"/>
      <c r="D412" s="32" t="s">
        <v>12</v>
      </c>
      <c r="E412" s="32" t="s">
        <v>13</v>
      </c>
      <c r="F412" s="32" t="s">
        <v>14</v>
      </c>
      <c r="G412" s="32" t="s">
        <v>15</v>
      </c>
      <c r="H412" s="32" t="s">
        <v>16</v>
      </c>
      <c r="I412" s="46" t="s">
        <v>17</v>
      </c>
      <c r="J412" s="243"/>
    </row>
    <row r="413" spans="1:10" ht="19.5" thickTop="1">
      <c r="A413" s="58" t="s">
        <v>18</v>
      </c>
      <c r="B413" s="59" t="s">
        <v>99</v>
      </c>
      <c r="C413" s="60" t="s">
        <v>116</v>
      </c>
      <c r="D413" s="61">
        <v>20</v>
      </c>
      <c r="E413" s="62"/>
      <c r="F413" s="62"/>
      <c r="G413" s="62"/>
      <c r="H413" s="62"/>
      <c r="I413" s="63">
        <f t="shared" ref="I413:I426" si="19">SUM(D413:H413)</f>
        <v>20</v>
      </c>
      <c r="J413" s="224">
        <f>+I444</f>
        <v>610</v>
      </c>
    </row>
    <row r="414" spans="1:10" ht="18.75">
      <c r="A414" s="64" t="s">
        <v>19</v>
      </c>
      <c r="B414" s="59" t="s">
        <v>99</v>
      </c>
      <c r="C414" s="60" t="s">
        <v>116</v>
      </c>
      <c r="D414" s="65">
        <v>20</v>
      </c>
      <c r="E414" s="66"/>
      <c r="F414" s="66"/>
      <c r="G414" s="66"/>
      <c r="H414" s="66"/>
      <c r="I414" s="67">
        <f t="shared" si="19"/>
        <v>20</v>
      </c>
      <c r="J414" s="225"/>
    </row>
    <row r="415" spans="1:10" ht="18.75">
      <c r="A415" s="64" t="s">
        <v>20</v>
      </c>
      <c r="B415" s="59" t="s">
        <v>99</v>
      </c>
      <c r="C415" s="60" t="s">
        <v>116</v>
      </c>
      <c r="D415" s="65">
        <v>20</v>
      </c>
      <c r="E415" s="66"/>
      <c r="F415" s="66"/>
      <c r="G415" s="66"/>
      <c r="H415" s="66"/>
      <c r="I415" s="67">
        <f t="shared" si="19"/>
        <v>20</v>
      </c>
      <c r="J415" s="225"/>
    </row>
    <row r="416" spans="1:10" ht="18.75">
      <c r="A416" s="64" t="s">
        <v>21</v>
      </c>
      <c r="B416" s="59" t="s">
        <v>99</v>
      </c>
      <c r="C416" s="60" t="s">
        <v>116</v>
      </c>
      <c r="D416" s="65">
        <v>20</v>
      </c>
      <c r="E416" s="66"/>
      <c r="F416" s="66"/>
      <c r="G416" s="66"/>
      <c r="H416" s="66"/>
      <c r="I416" s="67">
        <f t="shared" si="19"/>
        <v>20</v>
      </c>
      <c r="J416" s="225"/>
    </row>
    <row r="417" spans="1:10" ht="18.75">
      <c r="A417" s="64" t="s">
        <v>22</v>
      </c>
      <c r="B417" s="59" t="s">
        <v>99</v>
      </c>
      <c r="C417" s="60" t="s">
        <v>116</v>
      </c>
      <c r="D417" s="65">
        <v>20</v>
      </c>
      <c r="E417" s="66"/>
      <c r="F417" s="66"/>
      <c r="G417" s="66"/>
      <c r="H417" s="66"/>
      <c r="I417" s="67">
        <f t="shared" si="19"/>
        <v>20</v>
      </c>
      <c r="J417" s="225"/>
    </row>
    <row r="418" spans="1:10" ht="18.75">
      <c r="A418" s="64" t="s">
        <v>23</v>
      </c>
      <c r="B418" s="59" t="s">
        <v>99</v>
      </c>
      <c r="C418" s="60" t="s">
        <v>116</v>
      </c>
      <c r="D418" s="65">
        <v>20</v>
      </c>
      <c r="E418" s="66"/>
      <c r="F418" s="66"/>
      <c r="G418" s="66"/>
      <c r="H418" s="66"/>
      <c r="I418" s="67">
        <f t="shared" si="19"/>
        <v>20</v>
      </c>
      <c r="J418" s="225"/>
    </row>
    <row r="419" spans="1:10" ht="18.75">
      <c r="A419" s="64" t="s">
        <v>24</v>
      </c>
      <c r="B419" s="59" t="s">
        <v>99</v>
      </c>
      <c r="C419" s="60" t="s">
        <v>116</v>
      </c>
      <c r="D419" s="65"/>
      <c r="E419" s="66">
        <v>20</v>
      </c>
      <c r="F419" s="68"/>
      <c r="G419" s="68"/>
      <c r="H419" s="68"/>
      <c r="I419" s="69">
        <f t="shared" si="19"/>
        <v>20</v>
      </c>
      <c r="J419" s="225"/>
    </row>
    <row r="420" spans="1:10" ht="18.75">
      <c r="A420" s="64" t="s">
        <v>25</v>
      </c>
      <c r="B420" s="59" t="s">
        <v>99</v>
      </c>
      <c r="C420" s="60" t="s">
        <v>116</v>
      </c>
      <c r="D420" s="65"/>
      <c r="E420" s="66">
        <v>20</v>
      </c>
      <c r="F420" s="68"/>
      <c r="G420" s="68"/>
      <c r="H420" s="68"/>
      <c r="I420" s="69">
        <f t="shared" si="19"/>
        <v>20</v>
      </c>
      <c r="J420" s="226"/>
    </row>
    <row r="421" spans="1:10" ht="18.75">
      <c r="A421" s="64" t="s">
        <v>50</v>
      </c>
      <c r="B421" s="59" t="s">
        <v>99</v>
      </c>
      <c r="C421" s="60" t="s">
        <v>116</v>
      </c>
      <c r="D421" s="65"/>
      <c r="E421" s="66">
        <v>20</v>
      </c>
      <c r="F421" s="68"/>
      <c r="G421" s="68"/>
      <c r="H421" s="68"/>
      <c r="I421" s="69">
        <f t="shared" si="19"/>
        <v>20</v>
      </c>
      <c r="J421" s="226"/>
    </row>
    <row r="422" spans="1:10" ht="18.75">
      <c r="A422" s="64" t="s">
        <v>51</v>
      </c>
      <c r="B422" s="59" t="s">
        <v>99</v>
      </c>
      <c r="C422" s="60" t="s">
        <v>116</v>
      </c>
      <c r="D422" s="65"/>
      <c r="E422" s="66">
        <v>20</v>
      </c>
      <c r="F422" s="68"/>
      <c r="G422" s="68"/>
      <c r="H422" s="68"/>
      <c r="I422" s="69">
        <f t="shared" si="19"/>
        <v>20</v>
      </c>
      <c r="J422" s="226"/>
    </row>
    <row r="423" spans="1:10" ht="18.75">
      <c r="A423" s="64" t="s">
        <v>52</v>
      </c>
      <c r="B423" s="59" t="s">
        <v>99</v>
      </c>
      <c r="C423" s="60" t="s">
        <v>116</v>
      </c>
      <c r="D423" s="70"/>
      <c r="E423" s="66">
        <v>20</v>
      </c>
      <c r="F423" s="68"/>
      <c r="G423" s="68"/>
      <c r="H423" s="68"/>
      <c r="I423" s="69">
        <f t="shared" si="19"/>
        <v>20</v>
      </c>
      <c r="J423" s="226"/>
    </row>
    <row r="424" spans="1:10" ht="18.75">
      <c r="A424" s="64" t="s">
        <v>53</v>
      </c>
      <c r="B424" s="59" t="s">
        <v>99</v>
      </c>
      <c r="C424" s="60" t="s">
        <v>116</v>
      </c>
      <c r="D424" s="70"/>
      <c r="E424" s="66">
        <v>20</v>
      </c>
      <c r="F424" s="68"/>
      <c r="G424" s="68"/>
      <c r="H424" s="68"/>
      <c r="I424" s="69">
        <f t="shared" si="19"/>
        <v>20</v>
      </c>
      <c r="J424" s="226"/>
    </row>
    <row r="425" spans="1:10" ht="18.75">
      <c r="A425" s="64" t="s">
        <v>54</v>
      </c>
      <c r="B425" s="59" t="s">
        <v>99</v>
      </c>
      <c r="C425" s="60" t="s">
        <v>116</v>
      </c>
      <c r="D425" s="70"/>
      <c r="E425" s="66">
        <v>20</v>
      </c>
      <c r="F425" s="68"/>
      <c r="G425" s="68"/>
      <c r="H425" s="68"/>
      <c r="I425" s="69">
        <f t="shared" si="19"/>
        <v>20</v>
      </c>
      <c r="J425" s="226"/>
    </row>
    <row r="426" spans="1:10" ht="18.75">
      <c r="A426" s="64" t="s">
        <v>55</v>
      </c>
      <c r="B426" s="59" t="s">
        <v>99</v>
      </c>
      <c r="C426" s="60" t="s">
        <v>116</v>
      </c>
      <c r="D426" s="70"/>
      <c r="E426" s="68">
        <v>13</v>
      </c>
      <c r="F426" s="68"/>
      <c r="G426" s="68"/>
      <c r="H426" s="68"/>
      <c r="I426" s="69">
        <f t="shared" si="19"/>
        <v>13</v>
      </c>
      <c r="J426" s="226"/>
    </row>
    <row r="427" spans="1:10" ht="18.75">
      <c r="A427" s="64" t="s">
        <v>56</v>
      </c>
      <c r="B427" s="59" t="s">
        <v>99</v>
      </c>
      <c r="C427" s="60" t="s">
        <v>116</v>
      </c>
      <c r="D427" s="70"/>
      <c r="E427" s="68"/>
      <c r="F427" s="68">
        <v>20</v>
      </c>
      <c r="G427" s="68"/>
      <c r="H427" s="68"/>
      <c r="I427" s="69">
        <f t="shared" ref="I427:I443" si="20">SUM(D427:H427)</f>
        <v>20</v>
      </c>
      <c r="J427" s="227"/>
    </row>
    <row r="428" spans="1:10" ht="18.75">
      <c r="A428" s="64" t="s">
        <v>58</v>
      </c>
      <c r="B428" s="59" t="s">
        <v>99</v>
      </c>
      <c r="C428" s="60" t="s">
        <v>116</v>
      </c>
      <c r="D428" s="70"/>
      <c r="E428" s="68"/>
      <c r="F428" s="68">
        <v>20</v>
      </c>
      <c r="G428" s="68"/>
      <c r="H428" s="68"/>
      <c r="I428" s="69">
        <f t="shared" si="20"/>
        <v>20</v>
      </c>
      <c r="J428" s="227"/>
    </row>
    <row r="429" spans="1:10" ht="18.75">
      <c r="A429" s="64" t="s">
        <v>59</v>
      </c>
      <c r="B429" s="59" t="s">
        <v>99</v>
      </c>
      <c r="C429" s="60" t="s">
        <v>116</v>
      </c>
      <c r="D429" s="70"/>
      <c r="E429" s="68"/>
      <c r="F429" s="68">
        <v>20</v>
      </c>
      <c r="G429" s="68"/>
      <c r="H429" s="68"/>
      <c r="I429" s="69">
        <f t="shared" si="20"/>
        <v>20</v>
      </c>
      <c r="J429" s="227"/>
    </row>
    <row r="430" spans="1:10" ht="18.75">
      <c r="A430" s="64" t="s">
        <v>60</v>
      </c>
      <c r="B430" s="59" t="s">
        <v>99</v>
      </c>
      <c r="C430" s="60" t="s">
        <v>116</v>
      </c>
      <c r="D430" s="70"/>
      <c r="E430" s="68"/>
      <c r="F430" s="68">
        <v>20</v>
      </c>
      <c r="G430" s="68"/>
      <c r="H430" s="68"/>
      <c r="I430" s="69">
        <f t="shared" si="20"/>
        <v>20</v>
      </c>
      <c r="J430" s="227"/>
    </row>
    <row r="431" spans="1:10" ht="18.75">
      <c r="A431" s="64" t="s">
        <v>61</v>
      </c>
      <c r="B431" s="59" t="s">
        <v>99</v>
      </c>
      <c r="C431" s="60" t="s">
        <v>116</v>
      </c>
      <c r="D431" s="70"/>
      <c r="E431" s="68"/>
      <c r="F431" s="68">
        <v>20</v>
      </c>
      <c r="G431" s="68"/>
      <c r="H431" s="68"/>
      <c r="I431" s="69">
        <f t="shared" si="20"/>
        <v>20</v>
      </c>
      <c r="J431" s="227"/>
    </row>
    <row r="432" spans="1:10" ht="18.75">
      <c r="A432" s="64" t="s">
        <v>62</v>
      </c>
      <c r="B432" s="59" t="s">
        <v>99</v>
      </c>
      <c r="C432" s="60" t="s">
        <v>116</v>
      </c>
      <c r="D432" s="70"/>
      <c r="E432" s="68"/>
      <c r="F432" s="68">
        <v>20</v>
      </c>
      <c r="G432" s="68"/>
      <c r="H432" s="68"/>
      <c r="I432" s="69">
        <f t="shared" si="20"/>
        <v>20</v>
      </c>
      <c r="J432" s="227"/>
    </row>
    <row r="433" spans="1:10" ht="18.75">
      <c r="A433" s="64" t="s">
        <v>63</v>
      </c>
      <c r="B433" s="59" t="s">
        <v>99</v>
      </c>
      <c r="C433" s="60" t="s">
        <v>116</v>
      </c>
      <c r="D433" s="70"/>
      <c r="E433" s="68"/>
      <c r="F433" s="68">
        <v>20</v>
      </c>
      <c r="G433" s="68"/>
      <c r="H433" s="68"/>
      <c r="I433" s="69">
        <f t="shared" si="20"/>
        <v>20</v>
      </c>
      <c r="J433" s="227"/>
    </row>
    <row r="434" spans="1:10" ht="18.75">
      <c r="A434" s="64" t="s">
        <v>64</v>
      </c>
      <c r="B434" s="59" t="s">
        <v>99</v>
      </c>
      <c r="C434" s="60" t="s">
        <v>116</v>
      </c>
      <c r="D434" s="70"/>
      <c r="E434" s="68"/>
      <c r="F434" s="68">
        <v>16</v>
      </c>
      <c r="G434" s="68"/>
      <c r="H434" s="68"/>
      <c r="I434" s="69">
        <f t="shared" si="20"/>
        <v>16</v>
      </c>
      <c r="J434" s="227"/>
    </row>
    <row r="435" spans="1:10" ht="18.75">
      <c r="A435" s="64" t="s">
        <v>65</v>
      </c>
      <c r="B435" s="59" t="s">
        <v>99</v>
      </c>
      <c r="C435" s="60" t="s">
        <v>116</v>
      </c>
      <c r="D435" s="70"/>
      <c r="E435" s="68"/>
      <c r="F435" s="68"/>
      <c r="G435" s="68">
        <v>20</v>
      </c>
      <c r="H435" s="68"/>
      <c r="I435" s="69">
        <f t="shared" si="20"/>
        <v>20</v>
      </c>
      <c r="J435" s="227"/>
    </row>
    <row r="436" spans="1:10" ht="18.75">
      <c r="A436" s="64" t="s">
        <v>66</v>
      </c>
      <c r="B436" s="59" t="s">
        <v>99</v>
      </c>
      <c r="C436" s="60" t="s">
        <v>116</v>
      </c>
      <c r="D436" s="70"/>
      <c r="E436" s="68"/>
      <c r="F436" s="68"/>
      <c r="G436" s="68">
        <v>20</v>
      </c>
      <c r="H436" s="68"/>
      <c r="I436" s="69">
        <f t="shared" si="20"/>
        <v>20</v>
      </c>
      <c r="J436" s="227"/>
    </row>
    <row r="437" spans="1:10" ht="18.75">
      <c r="A437" s="64" t="s">
        <v>67</v>
      </c>
      <c r="B437" s="59" t="s">
        <v>99</v>
      </c>
      <c r="C437" s="60" t="s">
        <v>116</v>
      </c>
      <c r="D437" s="70"/>
      <c r="E437" s="68"/>
      <c r="F437" s="68"/>
      <c r="G437" s="68">
        <v>20</v>
      </c>
      <c r="H437" s="68"/>
      <c r="I437" s="69">
        <f t="shared" si="20"/>
        <v>20</v>
      </c>
      <c r="J437" s="227"/>
    </row>
    <row r="438" spans="1:10" ht="18.75">
      <c r="A438" s="64" t="s">
        <v>71</v>
      </c>
      <c r="B438" s="59" t="s">
        <v>99</v>
      </c>
      <c r="C438" s="60" t="s">
        <v>116</v>
      </c>
      <c r="D438" s="70"/>
      <c r="E438" s="68"/>
      <c r="F438" s="68"/>
      <c r="G438" s="68">
        <v>20</v>
      </c>
      <c r="H438" s="68"/>
      <c r="I438" s="69">
        <f t="shared" si="20"/>
        <v>20</v>
      </c>
      <c r="J438" s="227"/>
    </row>
    <row r="439" spans="1:10" ht="18.75">
      <c r="A439" s="64" t="s">
        <v>72</v>
      </c>
      <c r="B439" s="59" t="s">
        <v>99</v>
      </c>
      <c r="C439" s="60" t="s">
        <v>116</v>
      </c>
      <c r="D439" s="70"/>
      <c r="E439" s="68"/>
      <c r="F439" s="68"/>
      <c r="G439" s="68">
        <v>20</v>
      </c>
      <c r="H439" s="68"/>
      <c r="I439" s="69">
        <f t="shared" si="20"/>
        <v>20</v>
      </c>
      <c r="J439" s="227"/>
    </row>
    <row r="440" spans="1:10" ht="18.75">
      <c r="A440" s="64" t="s">
        <v>73</v>
      </c>
      <c r="B440" s="59" t="s">
        <v>99</v>
      </c>
      <c r="C440" s="60" t="s">
        <v>116</v>
      </c>
      <c r="D440" s="70"/>
      <c r="E440" s="68"/>
      <c r="F440" s="68"/>
      <c r="G440" s="68">
        <v>20</v>
      </c>
      <c r="H440" s="68"/>
      <c r="I440" s="69">
        <f t="shared" si="20"/>
        <v>20</v>
      </c>
      <c r="J440" s="227"/>
    </row>
    <row r="441" spans="1:10" ht="18.75">
      <c r="A441" s="64" t="s">
        <v>74</v>
      </c>
      <c r="B441" s="59" t="s">
        <v>99</v>
      </c>
      <c r="C441" s="60" t="s">
        <v>116</v>
      </c>
      <c r="D441" s="70"/>
      <c r="E441" s="68"/>
      <c r="F441" s="68"/>
      <c r="G441" s="68">
        <v>20</v>
      </c>
      <c r="H441" s="68"/>
      <c r="I441" s="69">
        <f t="shared" si="20"/>
        <v>20</v>
      </c>
      <c r="J441" s="227"/>
    </row>
    <row r="442" spans="1:10" ht="18.75">
      <c r="A442" s="64" t="s">
        <v>75</v>
      </c>
      <c r="B442" s="59" t="s">
        <v>99</v>
      </c>
      <c r="C442" s="60" t="s">
        <v>116</v>
      </c>
      <c r="D442" s="70"/>
      <c r="E442" s="68"/>
      <c r="F442" s="68"/>
      <c r="G442" s="68"/>
      <c r="H442" s="68">
        <v>20</v>
      </c>
      <c r="I442" s="69">
        <f t="shared" si="20"/>
        <v>20</v>
      </c>
      <c r="J442" s="227"/>
    </row>
    <row r="443" spans="1:10" ht="19.5" thickBot="1">
      <c r="A443" s="64" t="s">
        <v>76</v>
      </c>
      <c r="B443" s="59" t="s">
        <v>99</v>
      </c>
      <c r="C443" s="60" t="s">
        <v>116</v>
      </c>
      <c r="D443" s="70">
        <v>6</v>
      </c>
      <c r="E443" s="68"/>
      <c r="F443" s="68"/>
      <c r="G443" s="68">
        <v>1</v>
      </c>
      <c r="H443" s="68">
        <v>14</v>
      </c>
      <c r="I443" s="69">
        <f t="shared" si="20"/>
        <v>21</v>
      </c>
      <c r="J443" s="228"/>
    </row>
    <row r="444" spans="1:10" ht="19.5" thickBot="1">
      <c r="A444" s="48" t="s">
        <v>76</v>
      </c>
      <c r="B444" s="49"/>
      <c r="C444" s="50"/>
      <c r="D444" s="51">
        <f>SUM(D413:D443)</f>
        <v>126</v>
      </c>
      <c r="E444" s="52">
        <f>SUM(E413:E443)</f>
        <v>153</v>
      </c>
      <c r="F444" s="52">
        <f>SUM(F413:F443)</f>
        <v>156</v>
      </c>
      <c r="G444" s="52">
        <f>SUM(G413:G443)</f>
        <v>141</v>
      </c>
      <c r="H444" s="52">
        <f>SUM(H413:H443)</f>
        <v>34</v>
      </c>
      <c r="I444" s="53">
        <f>SUM(D444:H444)</f>
        <v>610</v>
      </c>
      <c r="J444" s="54"/>
    </row>
    <row r="445" spans="1:10" ht="18.75">
      <c r="A445" s="57"/>
      <c r="B445" s="41"/>
      <c r="C445" s="40"/>
      <c r="D445" s="42"/>
      <c r="E445" s="42"/>
      <c r="F445" s="42"/>
      <c r="G445" s="42"/>
      <c r="H445" s="42"/>
      <c r="I445" s="42"/>
      <c r="J445" s="42"/>
    </row>
    <row r="446" spans="1:10" ht="18.75">
      <c r="A446" s="57"/>
      <c r="B446" s="41"/>
      <c r="C446" s="40"/>
      <c r="D446" s="42"/>
      <c r="E446" s="42"/>
      <c r="F446" s="42"/>
      <c r="G446" s="42"/>
      <c r="H446" s="42"/>
      <c r="I446" s="42"/>
      <c r="J446" s="42"/>
    </row>
    <row r="447" spans="1:10" ht="18.75">
      <c r="A447" s="57"/>
      <c r="B447" s="41"/>
      <c r="C447" s="40"/>
      <c r="D447" s="42"/>
      <c r="E447" s="42"/>
      <c r="F447" s="42"/>
      <c r="G447" s="42"/>
      <c r="H447" s="42"/>
      <c r="I447" s="42"/>
      <c r="J447" s="42"/>
    </row>
    <row r="448" spans="1:10" ht="18.75">
      <c r="A448" s="57"/>
      <c r="B448" s="41"/>
      <c r="C448" s="40"/>
      <c r="D448" s="42"/>
      <c r="E448" s="42"/>
      <c r="F448" s="42"/>
      <c r="G448" s="42"/>
      <c r="H448" s="42"/>
      <c r="I448" s="42"/>
      <c r="J448" s="42"/>
    </row>
    <row r="449" spans="1:10" ht="18.75">
      <c r="A449" s="57"/>
      <c r="B449" s="41"/>
      <c r="C449" s="40"/>
      <c r="D449" s="42"/>
      <c r="E449" s="42"/>
      <c r="F449" s="42"/>
      <c r="G449" s="42"/>
      <c r="H449" s="42"/>
      <c r="I449" s="42"/>
      <c r="J449" s="42"/>
    </row>
    <row r="450" spans="1:10" ht="18.75">
      <c r="A450" s="57"/>
      <c r="B450" s="41"/>
      <c r="C450" s="40"/>
      <c r="D450" s="42"/>
      <c r="E450" s="42"/>
      <c r="F450" s="42"/>
      <c r="G450" s="42"/>
      <c r="H450" s="42"/>
      <c r="I450" s="42"/>
      <c r="J450" s="42"/>
    </row>
    <row r="451" spans="1:10" ht="18.75">
      <c r="A451" s="57"/>
      <c r="B451" s="41"/>
      <c r="C451" s="40"/>
      <c r="D451" s="42"/>
      <c r="E451" s="42"/>
      <c r="F451" s="42"/>
      <c r="G451" s="42"/>
      <c r="H451" s="42"/>
      <c r="I451" s="42"/>
      <c r="J451" s="42"/>
    </row>
    <row r="452" spans="1:10" ht="18.75">
      <c r="A452" s="57"/>
      <c r="B452" s="41"/>
      <c r="C452" s="40"/>
      <c r="D452" s="42"/>
      <c r="E452" s="42"/>
      <c r="F452" s="42"/>
      <c r="G452" s="42"/>
      <c r="H452" s="42"/>
      <c r="I452" s="42"/>
      <c r="J452" s="42"/>
    </row>
    <row r="453" spans="1:10" ht="18.75">
      <c r="A453" s="57"/>
      <c r="B453" s="41"/>
      <c r="C453" s="40"/>
      <c r="D453" s="42"/>
      <c r="E453" s="42"/>
      <c r="F453" s="42"/>
      <c r="G453" s="42"/>
      <c r="H453" s="42"/>
      <c r="I453" s="42"/>
      <c r="J453" s="42"/>
    </row>
    <row r="454" spans="1:10" ht="18.75">
      <c r="A454" s="57"/>
      <c r="B454" s="41"/>
      <c r="C454" s="40"/>
      <c r="D454" s="42"/>
      <c r="E454" s="42"/>
      <c r="F454" s="42"/>
      <c r="G454" s="42"/>
      <c r="H454" s="42"/>
      <c r="I454" s="42"/>
      <c r="J454" s="42"/>
    </row>
    <row r="455" spans="1:10" ht="18.75">
      <c r="A455" s="57"/>
      <c r="B455" s="41"/>
      <c r="C455" s="40"/>
      <c r="D455" s="42"/>
      <c r="E455" s="42"/>
      <c r="F455" s="42"/>
      <c r="G455" s="42"/>
      <c r="H455" s="42"/>
      <c r="I455" s="42"/>
      <c r="J455" s="42"/>
    </row>
    <row r="456" spans="1:10" ht="18.75">
      <c r="A456" s="57"/>
      <c r="B456" s="41"/>
      <c r="C456" s="40"/>
      <c r="D456" s="42"/>
      <c r="E456" s="42"/>
      <c r="F456" s="42"/>
      <c r="G456" s="42"/>
      <c r="H456" s="42"/>
      <c r="I456" s="42"/>
      <c r="J456" s="42"/>
    </row>
    <row r="457" spans="1:10" ht="18.75">
      <c r="A457" s="57"/>
      <c r="B457" s="41"/>
      <c r="C457" s="40"/>
      <c r="D457" s="42"/>
      <c r="E457" s="42"/>
      <c r="F457" s="42"/>
      <c r="G457" s="42"/>
      <c r="H457" s="42"/>
      <c r="I457" s="42"/>
      <c r="J457" s="42"/>
    </row>
    <row r="458" spans="1:10" ht="18.75">
      <c r="A458" s="57"/>
      <c r="B458" s="41"/>
      <c r="C458" s="40"/>
      <c r="D458" s="42"/>
      <c r="E458" s="42"/>
      <c r="F458" s="42"/>
      <c r="G458" s="42"/>
      <c r="H458" s="42"/>
      <c r="I458" s="42"/>
      <c r="J458" s="42"/>
    </row>
    <row r="459" spans="1:10" ht="18.75">
      <c r="A459" s="57"/>
      <c r="B459" s="41"/>
      <c r="C459" s="40"/>
      <c r="D459" s="42"/>
      <c r="E459" s="42"/>
      <c r="F459" s="42"/>
      <c r="G459" s="42"/>
      <c r="H459" s="42"/>
      <c r="I459" s="42"/>
      <c r="J459" s="42"/>
    </row>
    <row r="460" spans="1:10" ht="18.75">
      <c r="A460" s="57"/>
      <c r="B460" s="41"/>
      <c r="C460" s="40"/>
      <c r="D460" s="42"/>
      <c r="E460" s="42"/>
      <c r="F460" s="42"/>
      <c r="G460" s="42"/>
      <c r="H460" s="42"/>
      <c r="I460" s="42"/>
      <c r="J460" s="42"/>
    </row>
    <row r="461" spans="1:10" ht="18.75">
      <c r="A461" s="57"/>
      <c r="B461" s="41"/>
      <c r="C461" s="40"/>
      <c r="D461" s="42"/>
      <c r="E461" s="42"/>
      <c r="F461" s="42"/>
      <c r="G461" s="42"/>
      <c r="H461" s="42"/>
      <c r="I461" s="42"/>
      <c r="J461" s="42"/>
    </row>
    <row r="465" spans="1:4">
      <c r="A465" s="33"/>
      <c r="C465" s="55"/>
    </row>
    <row r="466" spans="1:4">
      <c r="A466" s="33" t="s">
        <v>28</v>
      </c>
      <c r="C466" s="56">
        <f>+A444+A408+A389+A368+A344+A308+A283+A258+A237+A212+A166+A110+A86+A56+A26</f>
        <v>369</v>
      </c>
      <c r="D466" s="30" t="s">
        <v>29</v>
      </c>
    </row>
    <row r="467" spans="1:4">
      <c r="A467" s="33" t="s">
        <v>0</v>
      </c>
      <c r="C467" s="30">
        <f>+I368+I344+I308+I283+I258+I237+I212+I166+I110+I86+I56+I26+I389+I408+I444</f>
        <v>7262</v>
      </c>
      <c r="D467" s="30" t="s">
        <v>30</v>
      </c>
    </row>
    <row r="468" spans="1:4">
      <c r="A468" s="33" t="s">
        <v>32</v>
      </c>
      <c r="C468" s="34">
        <v>2416</v>
      </c>
      <c r="D468" s="30" t="s">
        <v>33</v>
      </c>
    </row>
    <row r="469" spans="1:4">
      <c r="A469" s="33" t="s">
        <v>34</v>
      </c>
      <c r="C469" s="34">
        <f>+C466+C468</f>
        <v>2785</v>
      </c>
      <c r="D469" s="30" t="s">
        <v>33</v>
      </c>
    </row>
    <row r="470" spans="1:4">
      <c r="A470" s="33" t="s">
        <v>31</v>
      </c>
      <c r="C470" s="35" t="s">
        <v>48</v>
      </c>
    </row>
    <row r="502" spans="1:4">
      <c r="A502" s="33" t="s">
        <v>28</v>
      </c>
      <c r="C502" s="47">
        <f>+A308+A283+A258+A237+A212+A166+A110+A86+A56+A26</f>
        <v>258</v>
      </c>
      <c r="D502" s="30" t="s">
        <v>29</v>
      </c>
    </row>
    <row r="503" spans="1:4">
      <c r="A503" s="33" t="s">
        <v>0</v>
      </c>
      <c r="C503" s="30">
        <f>+I308+I283+I258+I237+I212+I166+I110+I86+I56+I26</f>
        <v>5061</v>
      </c>
      <c r="D503" s="30" t="s">
        <v>30</v>
      </c>
    </row>
    <row r="504" spans="1:4">
      <c r="A504" s="33" t="s">
        <v>31</v>
      </c>
      <c r="C504" s="35" t="s">
        <v>48</v>
      </c>
    </row>
    <row r="505" spans="1:4">
      <c r="A505" s="33" t="s">
        <v>32</v>
      </c>
      <c r="C505" s="34">
        <v>1114</v>
      </c>
      <c r="D505" s="30" t="s">
        <v>33</v>
      </c>
    </row>
    <row r="506" spans="1:4">
      <c r="A506" s="33" t="s">
        <v>34</v>
      </c>
      <c r="C506" s="34">
        <f>+C505+C502</f>
        <v>1372</v>
      </c>
      <c r="D506" s="30" t="s">
        <v>33</v>
      </c>
    </row>
  </sheetData>
  <mergeCells count="90">
    <mergeCell ref="J349:J367"/>
    <mergeCell ref="J313:J343"/>
    <mergeCell ref="A346:A348"/>
    <mergeCell ref="B346:B348"/>
    <mergeCell ref="C346:C348"/>
    <mergeCell ref="D346:I347"/>
    <mergeCell ref="J346:J348"/>
    <mergeCell ref="A310:A312"/>
    <mergeCell ref="B310:B312"/>
    <mergeCell ref="C310:C312"/>
    <mergeCell ref="D310:I311"/>
    <mergeCell ref="J310:J312"/>
    <mergeCell ref="J263:J281"/>
    <mergeCell ref="A260:A262"/>
    <mergeCell ref="B260:B262"/>
    <mergeCell ref="C260:C262"/>
    <mergeCell ref="D260:I261"/>
    <mergeCell ref="J260:J262"/>
    <mergeCell ref="A239:A241"/>
    <mergeCell ref="B239:B241"/>
    <mergeCell ref="C239:C241"/>
    <mergeCell ref="D239:I240"/>
    <mergeCell ref="J239:J241"/>
    <mergeCell ref="A214:A216"/>
    <mergeCell ref="B214:B216"/>
    <mergeCell ref="C214:C216"/>
    <mergeCell ref="D214:I215"/>
    <mergeCell ref="J214:J216"/>
    <mergeCell ref="A168:A170"/>
    <mergeCell ref="B168:B170"/>
    <mergeCell ref="C168:C170"/>
    <mergeCell ref="D168:I169"/>
    <mergeCell ref="J168:J170"/>
    <mergeCell ref="A112:A114"/>
    <mergeCell ref="B112:B114"/>
    <mergeCell ref="C112:C114"/>
    <mergeCell ref="D112:I113"/>
    <mergeCell ref="J112:J114"/>
    <mergeCell ref="A88:A90"/>
    <mergeCell ref="B88:B90"/>
    <mergeCell ref="C88:C90"/>
    <mergeCell ref="D88:I89"/>
    <mergeCell ref="J88:J90"/>
    <mergeCell ref="D28:I29"/>
    <mergeCell ref="J28:J30"/>
    <mergeCell ref="A58:A60"/>
    <mergeCell ref="B58:B60"/>
    <mergeCell ref="C58:C60"/>
    <mergeCell ref="D58:I59"/>
    <mergeCell ref="J58:J60"/>
    <mergeCell ref="J171:J211"/>
    <mergeCell ref="J217:J236"/>
    <mergeCell ref="J242:J257"/>
    <mergeCell ref="A2:A4"/>
    <mergeCell ref="B2:B4"/>
    <mergeCell ref="C2:C4"/>
    <mergeCell ref="J2:J4"/>
    <mergeCell ref="D2:I3"/>
    <mergeCell ref="J5:J25"/>
    <mergeCell ref="J31:J55"/>
    <mergeCell ref="J61:J85"/>
    <mergeCell ref="J91:J109"/>
    <mergeCell ref="J115:J165"/>
    <mergeCell ref="A28:A30"/>
    <mergeCell ref="B28:B30"/>
    <mergeCell ref="C28:C30"/>
    <mergeCell ref="J288:J306"/>
    <mergeCell ref="A285:A287"/>
    <mergeCell ref="B285:B287"/>
    <mergeCell ref="C285:C287"/>
    <mergeCell ref="D285:I286"/>
    <mergeCell ref="J285:J287"/>
    <mergeCell ref="A370:A372"/>
    <mergeCell ref="B370:B372"/>
    <mergeCell ref="C370:C372"/>
    <mergeCell ref="D370:I371"/>
    <mergeCell ref="J370:J372"/>
    <mergeCell ref="J373:J388"/>
    <mergeCell ref="A391:A393"/>
    <mergeCell ref="B391:B393"/>
    <mergeCell ref="C391:C393"/>
    <mergeCell ref="D391:I392"/>
    <mergeCell ref="J391:J393"/>
    <mergeCell ref="J413:J443"/>
    <mergeCell ref="J394:J407"/>
    <mergeCell ref="A410:A412"/>
    <mergeCell ref="B410:B412"/>
    <mergeCell ref="C410:C412"/>
    <mergeCell ref="D410:I411"/>
    <mergeCell ref="J410:J412"/>
  </mergeCells>
  <phoneticPr fontId="30" type="noConversion"/>
  <pageMargins left="0.39370078740157483" right="0" top="0.74803149606299213" bottom="0.55118110236220474" header="0" footer="0"/>
  <pageSetup paperSize="9" scale="63" fitToHeight="0" orientation="portrait" r:id="rId1"/>
  <ignoredErrors>
    <ignoredError sqref="A5 A8:A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abSelected="1" zoomScale="97" zoomScaleNormal="97" zoomScaleSheetLayoutView="95" workbookViewId="0">
      <selection activeCell="G1" sqref="G1:G1048576"/>
    </sheetView>
  </sheetViews>
  <sheetFormatPr defaultColWidth="11" defaultRowHeight="15"/>
  <cols>
    <col min="1" max="1" width="27.85546875" style="193" customWidth="1"/>
    <col min="2" max="2" width="40.140625" style="193" customWidth="1"/>
    <col min="3" max="3" width="23.28515625" style="193" customWidth="1"/>
    <col min="4" max="4" width="21.85546875" style="193" customWidth="1"/>
    <col min="5" max="5" width="23.42578125" style="193" customWidth="1"/>
    <col min="6" max="6" width="15.7109375" style="193" customWidth="1"/>
    <col min="7" max="7" width="31.28515625" style="200" customWidth="1"/>
    <col min="8" max="8" width="15.7109375" style="193" customWidth="1"/>
    <col min="9" max="9" width="13.140625" style="188" bestFit="1" customWidth="1"/>
    <col min="10" max="16384" width="11" style="188"/>
  </cols>
  <sheetData>
    <row r="1" spans="1:9" s="198" customFormat="1" ht="24.95" customHeight="1">
      <c r="A1" s="196" t="s">
        <v>152</v>
      </c>
      <c r="B1" s="196" t="s">
        <v>151</v>
      </c>
      <c r="C1" s="196" t="s">
        <v>154</v>
      </c>
      <c r="D1" s="196" t="s">
        <v>155</v>
      </c>
      <c r="E1" s="197" t="s">
        <v>157</v>
      </c>
      <c r="F1" s="199" t="s">
        <v>156</v>
      </c>
      <c r="G1" s="199" t="s">
        <v>340</v>
      </c>
      <c r="H1" s="199" t="s">
        <v>482</v>
      </c>
      <c r="I1" s="199" t="s">
        <v>483</v>
      </c>
    </row>
    <row r="2" spans="1:9">
      <c r="A2" s="189" t="s">
        <v>158</v>
      </c>
      <c r="B2" s="195" t="s">
        <v>169</v>
      </c>
      <c r="C2" s="195" t="s">
        <v>153</v>
      </c>
      <c r="D2" s="195" t="s">
        <v>179</v>
      </c>
      <c r="E2" s="189" t="s">
        <v>342</v>
      </c>
      <c r="F2" s="195">
        <v>105</v>
      </c>
      <c r="G2" s="252" t="s">
        <v>341</v>
      </c>
      <c r="H2" s="203">
        <v>50</v>
      </c>
      <c r="I2" s="208">
        <f>F2*H2</f>
        <v>5250</v>
      </c>
    </row>
    <row r="3" spans="1:9">
      <c r="A3" s="189" t="s">
        <v>158</v>
      </c>
      <c r="B3" s="195" t="s">
        <v>169</v>
      </c>
      <c r="C3" s="195" t="s">
        <v>153</v>
      </c>
      <c r="D3" s="195" t="s">
        <v>179</v>
      </c>
      <c r="E3" s="189" t="s">
        <v>343</v>
      </c>
      <c r="F3" s="195">
        <v>210</v>
      </c>
      <c r="G3" s="254"/>
      <c r="H3" s="203">
        <v>50</v>
      </c>
      <c r="I3" s="208">
        <f>F3*H3</f>
        <v>10500</v>
      </c>
    </row>
    <row r="4" spans="1:9">
      <c r="A4" s="189" t="s">
        <v>158</v>
      </c>
      <c r="B4" s="195" t="s">
        <v>169</v>
      </c>
      <c r="C4" s="195" t="s">
        <v>153</v>
      </c>
      <c r="D4" s="195" t="s">
        <v>179</v>
      </c>
      <c r="E4" s="189" t="s">
        <v>344</v>
      </c>
      <c r="F4" s="195">
        <v>300</v>
      </c>
      <c r="G4" s="254"/>
      <c r="H4" s="203">
        <v>50</v>
      </c>
      <c r="I4" s="208">
        <f>F4*H4</f>
        <v>15000</v>
      </c>
    </row>
    <row r="5" spans="1:9">
      <c r="A5" s="189" t="s">
        <v>158</v>
      </c>
      <c r="B5" s="195" t="s">
        <v>169</v>
      </c>
      <c r="C5" s="195" t="s">
        <v>153</v>
      </c>
      <c r="D5" s="195" t="s">
        <v>179</v>
      </c>
      <c r="E5" s="189" t="s">
        <v>345</v>
      </c>
      <c r="F5" s="195">
        <v>300</v>
      </c>
      <c r="G5" s="254"/>
      <c r="H5" s="203">
        <v>50</v>
      </c>
      <c r="I5" s="208">
        <f>F5*H5</f>
        <v>15000</v>
      </c>
    </row>
    <row r="6" spans="1:9">
      <c r="A6" s="189" t="s">
        <v>158</v>
      </c>
      <c r="B6" s="195" t="s">
        <v>169</v>
      </c>
      <c r="C6" s="195" t="s">
        <v>153</v>
      </c>
      <c r="D6" s="195" t="s">
        <v>179</v>
      </c>
      <c r="E6" s="189" t="s">
        <v>346</v>
      </c>
      <c r="F6" s="195">
        <v>105</v>
      </c>
      <c r="G6" s="254"/>
      <c r="H6" s="203">
        <v>50</v>
      </c>
      <c r="I6" s="208">
        <f>F6*H6</f>
        <v>5250</v>
      </c>
    </row>
    <row r="7" spans="1:9">
      <c r="A7" s="189" t="s">
        <v>158</v>
      </c>
      <c r="B7" s="195" t="s">
        <v>169</v>
      </c>
      <c r="C7" s="195" t="s">
        <v>153</v>
      </c>
      <c r="D7" s="195" t="s">
        <v>181</v>
      </c>
      <c r="E7" s="189" t="s">
        <v>348</v>
      </c>
      <c r="F7" s="195">
        <v>200</v>
      </c>
      <c r="G7" s="252" t="s">
        <v>347</v>
      </c>
      <c r="H7" s="203">
        <v>50</v>
      </c>
      <c r="I7" s="208">
        <f>F7*H7</f>
        <v>10000</v>
      </c>
    </row>
    <row r="8" spans="1:9">
      <c r="A8" s="189" t="s">
        <v>158</v>
      </c>
      <c r="B8" s="195" t="s">
        <v>169</v>
      </c>
      <c r="C8" s="195" t="s">
        <v>153</v>
      </c>
      <c r="D8" s="195" t="s">
        <v>181</v>
      </c>
      <c r="E8" s="189" t="s">
        <v>349</v>
      </c>
      <c r="F8" s="195">
        <v>400</v>
      </c>
      <c r="G8" s="254"/>
      <c r="H8" s="203">
        <v>50</v>
      </c>
      <c r="I8" s="208">
        <f>F8*H8</f>
        <v>20000</v>
      </c>
    </row>
    <row r="9" spans="1:9">
      <c r="A9" s="189" t="s">
        <v>158</v>
      </c>
      <c r="B9" s="195" t="s">
        <v>169</v>
      </c>
      <c r="C9" s="195" t="s">
        <v>153</v>
      </c>
      <c r="D9" s="195" t="s">
        <v>181</v>
      </c>
      <c r="E9" s="189" t="s">
        <v>350</v>
      </c>
      <c r="F9" s="195">
        <v>600</v>
      </c>
      <c r="G9" s="254"/>
      <c r="H9" s="203">
        <v>50</v>
      </c>
      <c r="I9" s="208">
        <f>F9*H9</f>
        <v>30000</v>
      </c>
    </row>
    <row r="10" spans="1:9">
      <c r="A10" s="189" t="s">
        <v>158</v>
      </c>
      <c r="B10" s="195" t="s">
        <v>169</v>
      </c>
      <c r="C10" s="195" t="s">
        <v>153</v>
      </c>
      <c r="D10" s="195" t="s">
        <v>181</v>
      </c>
      <c r="E10" s="189" t="s">
        <v>351</v>
      </c>
      <c r="F10" s="195">
        <v>600</v>
      </c>
      <c r="G10" s="254"/>
      <c r="H10" s="203">
        <v>50</v>
      </c>
      <c r="I10" s="208">
        <f>F10*H10</f>
        <v>30000</v>
      </c>
    </row>
    <row r="11" spans="1:9">
      <c r="A11" s="189" t="s">
        <v>158</v>
      </c>
      <c r="B11" s="195" t="s">
        <v>169</v>
      </c>
      <c r="C11" s="195" t="s">
        <v>153</v>
      </c>
      <c r="D11" s="195" t="s">
        <v>181</v>
      </c>
      <c r="E11" s="189" t="s">
        <v>352</v>
      </c>
      <c r="F11" s="195">
        <v>200</v>
      </c>
      <c r="G11" s="254"/>
      <c r="H11" s="203">
        <v>50</v>
      </c>
      <c r="I11" s="208">
        <f>F11*H11</f>
        <v>10000</v>
      </c>
    </row>
    <row r="12" spans="1:9">
      <c r="A12" s="189" t="s">
        <v>158</v>
      </c>
      <c r="B12" s="195" t="s">
        <v>169</v>
      </c>
      <c r="C12" s="195" t="s">
        <v>180</v>
      </c>
      <c r="D12" s="195" t="s">
        <v>179</v>
      </c>
      <c r="E12" s="189" t="s">
        <v>353</v>
      </c>
      <c r="F12" s="195">
        <v>105</v>
      </c>
      <c r="G12" s="254" t="s">
        <v>480</v>
      </c>
      <c r="H12" s="203">
        <v>50</v>
      </c>
      <c r="I12" s="208">
        <f>F12*H12</f>
        <v>5250</v>
      </c>
    </row>
    <row r="13" spans="1:9">
      <c r="A13" s="189" t="s">
        <v>158</v>
      </c>
      <c r="B13" s="195" t="s">
        <v>169</v>
      </c>
      <c r="C13" s="195" t="s">
        <v>180</v>
      </c>
      <c r="D13" s="195" t="s">
        <v>179</v>
      </c>
      <c r="E13" s="189" t="s">
        <v>354</v>
      </c>
      <c r="F13" s="195">
        <v>210</v>
      </c>
      <c r="G13" s="254"/>
      <c r="H13" s="203">
        <v>50</v>
      </c>
      <c r="I13" s="208">
        <f>F13*H13</f>
        <v>10500</v>
      </c>
    </row>
    <row r="14" spans="1:9">
      <c r="A14" s="189" t="s">
        <v>158</v>
      </c>
      <c r="B14" s="195" t="s">
        <v>169</v>
      </c>
      <c r="C14" s="195" t="s">
        <v>180</v>
      </c>
      <c r="D14" s="195" t="s">
        <v>179</v>
      </c>
      <c r="E14" s="189" t="s">
        <v>355</v>
      </c>
      <c r="F14" s="195">
        <v>300</v>
      </c>
      <c r="G14" s="254"/>
      <c r="H14" s="203">
        <v>50</v>
      </c>
      <c r="I14" s="208">
        <f>F14*H14</f>
        <v>15000</v>
      </c>
    </row>
    <row r="15" spans="1:9">
      <c r="A15" s="189" t="s">
        <v>158</v>
      </c>
      <c r="B15" s="195" t="s">
        <v>169</v>
      </c>
      <c r="C15" s="195" t="s">
        <v>180</v>
      </c>
      <c r="D15" s="195" t="s">
        <v>179</v>
      </c>
      <c r="E15" s="189" t="s">
        <v>356</v>
      </c>
      <c r="F15" s="195">
        <v>300</v>
      </c>
      <c r="G15" s="254"/>
      <c r="H15" s="203">
        <v>50</v>
      </c>
      <c r="I15" s="208">
        <f>F15*H15</f>
        <v>15000</v>
      </c>
    </row>
    <row r="16" spans="1:9">
      <c r="A16" s="189" t="s">
        <v>158</v>
      </c>
      <c r="B16" s="195" t="s">
        <v>169</v>
      </c>
      <c r="C16" s="195" t="s">
        <v>180</v>
      </c>
      <c r="D16" s="195" t="s">
        <v>179</v>
      </c>
      <c r="E16" s="189" t="s">
        <v>357</v>
      </c>
      <c r="F16" s="195">
        <v>105</v>
      </c>
      <c r="G16" s="254"/>
      <c r="H16" s="203">
        <v>50</v>
      </c>
      <c r="I16" s="208">
        <f>F16*H16</f>
        <v>5250</v>
      </c>
    </row>
    <row r="17" spans="1:9">
      <c r="A17" s="189" t="s">
        <v>158</v>
      </c>
      <c r="B17" s="195" t="s">
        <v>169</v>
      </c>
      <c r="C17" s="195" t="s">
        <v>180</v>
      </c>
      <c r="D17" s="195" t="s">
        <v>181</v>
      </c>
      <c r="E17" s="189" t="s">
        <v>237</v>
      </c>
      <c r="F17" s="195">
        <v>50</v>
      </c>
      <c r="G17" s="252" t="s">
        <v>358</v>
      </c>
      <c r="H17" s="203">
        <v>50</v>
      </c>
      <c r="I17" s="208">
        <f>F17*H17</f>
        <v>2500</v>
      </c>
    </row>
    <row r="18" spans="1:9">
      <c r="A18" s="189" t="s">
        <v>158</v>
      </c>
      <c r="B18" s="195" t="s">
        <v>169</v>
      </c>
      <c r="C18" s="195" t="s">
        <v>180</v>
      </c>
      <c r="D18" s="195" t="s">
        <v>181</v>
      </c>
      <c r="E18" s="189" t="s">
        <v>238</v>
      </c>
      <c r="F18" s="195">
        <v>100</v>
      </c>
      <c r="G18" s="253"/>
      <c r="H18" s="203">
        <v>50</v>
      </c>
      <c r="I18" s="208">
        <f>F18*H18</f>
        <v>5000</v>
      </c>
    </row>
    <row r="19" spans="1:9">
      <c r="A19" s="189" t="s">
        <v>158</v>
      </c>
      <c r="B19" s="195" t="s">
        <v>169</v>
      </c>
      <c r="C19" s="195" t="s">
        <v>180</v>
      </c>
      <c r="D19" s="195" t="s">
        <v>181</v>
      </c>
      <c r="E19" s="189" t="s">
        <v>239</v>
      </c>
      <c r="F19" s="195">
        <v>150</v>
      </c>
      <c r="G19" s="253"/>
      <c r="H19" s="203">
        <v>50</v>
      </c>
      <c r="I19" s="208">
        <f>F19*H19</f>
        <v>7500</v>
      </c>
    </row>
    <row r="20" spans="1:9">
      <c r="A20" s="189" t="s">
        <v>158</v>
      </c>
      <c r="B20" s="195" t="s">
        <v>169</v>
      </c>
      <c r="C20" s="195" t="s">
        <v>180</v>
      </c>
      <c r="D20" s="195" t="s">
        <v>181</v>
      </c>
      <c r="E20" s="189" t="s">
        <v>240</v>
      </c>
      <c r="F20" s="195">
        <v>150</v>
      </c>
      <c r="G20" s="253"/>
      <c r="H20" s="203">
        <v>50</v>
      </c>
      <c r="I20" s="208">
        <f>F20*H20</f>
        <v>7500</v>
      </c>
    </row>
    <row r="21" spans="1:9">
      <c r="A21" s="189" t="s">
        <v>158</v>
      </c>
      <c r="B21" s="195" t="s">
        <v>169</v>
      </c>
      <c r="C21" s="195" t="s">
        <v>180</v>
      </c>
      <c r="D21" s="195" t="s">
        <v>181</v>
      </c>
      <c r="E21" s="189" t="s">
        <v>241</v>
      </c>
      <c r="F21" s="195">
        <v>50</v>
      </c>
      <c r="G21" s="253"/>
      <c r="H21" s="203">
        <v>50</v>
      </c>
      <c r="I21" s="208">
        <f>F21*H21</f>
        <v>2500</v>
      </c>
    </row>
    <row r="22" spans="1:9">
      <c r="A22" s="189" t="s">
        <v>158</v>
      </c>
      <c r="B22" s="195" t="s">
        <v>169</v>
      </c>
      <c r="C22" s="195" t="s">
        <v>182</v>
      </c>
      <c r="D22" s="195" t="s">
        <v>181</v>
      </c>
      <c r="E22" s="189" t="s">
        <v>359</v>
      </c>
      <c r="F22" s="195">
        <v>105</v>
      </c>
      <c r="G22" s="252" t="s">
        <v>364</v>
      </c>
      <c r="H22" s="203">
        <v>50</v>
      </c>
      <c r="I22" s="208">
        <f>F22*H22</f>
        <v>5250</v>
      </c>
    </row>
    <row r="23" spans="1:9">
      <c r="A23" s="189" t="s">
        <v>158</v>
      </c>
      <c r="B23" s="195" t="s">
        <v>169</v>
      </c>
      <c r="C23" s="195" t="s">
        <v>182</v>
      </c>
      <c r="D23" s="195" t="s">
        <v>181</v>
      </c>
      <c r="E23" s="189" t="s">
        <v>360</v>
      </c>
      <c r="F23" s="195">
        <v>210</v>
      </c>
      <c r="G23" s="253"/>
      <c r="H23" s="203">
        <v>50</v>
      </c>
      <c r="I23" s="208">
        <f>F23*H23</f>
        <v>10500</v>
      </c>
    </row>
    <row r="24" spans="1:9">
      <c r="A24" s="189" t="s">
        <v>158</v>
      </c>
      <c r="B24" s="195" t="s">
        <v>169</v>
      </c>
      <c r="C24" s="195" t="s">
        <v>182</v>
      </c>
      <c r="D24" s="195" t="s">
        <v>181</v>
      </c>
      <c r="E24" s="189" t="s">
        <v>361</v>
      </c>
      <c r="F24" s="195">
        <v>300</v>
      </c>
      <c r="G24" s="253"/>
      <c r="H24" s="203">
        <v>50</v>
      </c>
      <c r="I24" s="208">
        <f>F24*H24</f>
        <v>15000</v>
      </c>
    </row>
    <row r="25" spans="1:9">
      <c r="A25" s="189" t="s">
        <v>158</v>
      </c>
      <c r="B25" s="195" t="s">
        <v>169</v>
      </c>
      <c r="C25" s="195" t="s">
        <v>182</v>
      </c>
      <c r="D25" s="195" t="s">
        <v>181</v>
      </c>
      <c r="E25" s="189" t="s">
        <v>362</v>
      </c>
      <c r="F25" s="195">
        <v>300</v>
      </c>
      <c r="G25" s="253"/>
      <c r="H25" s="203">
        <v>50</v>
      </c>
      <c r="I25" s="208">
        <f>F25*H25</f>
        <v>15000</v>
      </c>
    </row>
    <row r="26" spans="1:9">
      <c r="A26" s="189" t="s">
        <v>158</v>
      </c>
      <c r="B26" s="195" t="s">
        <v>169</v>
      </c>
      <c r="C26" s="195" t="s">
        <v>182</v>
      </c>
      <c r="D26" s="195" t="s">
        <v>181</v>
      </c>
      <c r="E26" s="189" t="s">
        <v>363</v>
      </c>
      <c r="F26" s="195">
        <v>105</v>
      </c>
      <c r="G26" s="253"/>
      <c r="H26" s="203">
        <v>50</v>
      </c>
      <c r="I26" s="208">
        <f>F26*H26</f>
        <v>5250</v>
      </c>
    </row>
    <row r="27" spans="1:9">
      <c r="A27" s="189" t="s">
        <v>159</v>
      </c>
      <c r="B27" s="195" t="s">
        <v>170</v>
      </c>
      <c r="C27" s="195" t="s">
        <v>153</v>
      </c>
      <c r="D27" s="195" t="s">
        <v>243</v>
      </c>
      <c r="E27" s="189" t="s">
        <v>365</v>
      </c>
      <c r="F27" s="195">
        <v>100</v>
      </c>
      <c r="G27" s="252" t="s">
        <v>370</v>
      </c>
      <c r="H27" s="203">
        <v>50</v>
      </c>
      <c r="I27" s="208">
        <f>F27*H27</f>
        <v>5000</v>
      </c>
    </row>
    <row r="28" spans="1:9">
      <c r="A28" s="189" t="s">
        <v>159</v>
      </c>
      <c r="B28" s="195" t="s">
        <v>170</v>
      </c>
      <c r="C28" s="195" t="s">
        <v>153</v>
      </c>
      <c r="D28" s="195" t="s">
        <v>243</v>
      </c>
      <c r="E28" s="189" t="s">
        <v>366</v>
      </c>
      <c r="F28" s="195">
        <v>200</v>
      </c>
      <c r="G28" s="253"/>
      <c r="H28" s="203">
        <v>50</v>
      </c>
      <c r="I28" s="208">
        <f>F28*H28</f>
        <v>10000</v>
      </c>
    </row>
    <row r="29" spans="1:9">
      <c r="A29" s="189" t="s">
        <v>159</v>
      </c>
      <c r="B29" s="195" t="s">
        <v>170</v>
      </c>
      <c r="C29" s="195" t="s">
        <v>153</v>
      </c>
      <c r="D29" s="195" t="s">
        <v>243</v>
      </c>
      <c r="E29" s="189" t="s">
        <v>367</v>
      </c>
      <c r="F29" s="195">
        <v>300</v>
      </c>
      <c r="G29" s="253"/>
      <c r="H29" s="203">
        <v>50</v>
      </c>
      <c r="I29" s="208">
        <f>F29*H29</f>
        <v>15000</v>
      </c>
    </row>
    <row r="30" spans="1:9">
      <c r="A30" s="189" t="s">
        <v>159</v>
      </c>
      <c r="B30" s="195" t="s">
        <v>170</v>
      </c>
      <c r="C30" s="195" t="s">
        <v>153</v>
      </c>
      <c r="D30" s="195" t="s">
        <v>243</v>
      </c>
      <c r="E30" s="189" t="s">
        <v>368</v>
      </c>
      <c r="F30" s="195">
        <v>300</v>
      </c>
      <c r="G30" s="253"/>
      <c r="H30" s="203">
        <v>50</v>
      </c>
      <c r="I30" s="208">
        <f>F30*H30</f>
        <v>15000</v>
      </c>
    </row>
    <row r="31" spans="1:9">
      <c r="A31" s="189" t="s">
        <v>159</v>
      </c>
      <c r="B31" s="195" t="s">
        <v>170</v>
      </c>
      <c r="C31" s="195" t="s">
        <v>153</v>
      </c>
      <c r="D31" s="195" t="s">
        <v>243</v>
      </c>
      <c r="E31" s="189" t="s">
        <v>369</v>
      </c>
      <c r="F31" s="195">
        <v>100</v>
      </c>
      <c r="G31" s="253"/>
      <c r="H31" s="203">
        <v>50</v>
      </c>
      <c r="I31" s="208">
        <f>F31*H31</f>
        <v>5000</v>
      </c>
    </row>
    <row r="32" spans="1:9">
      <c r="A32" s="189" t="s">
        <v>159</v>
      </c>
      <c r="B32" s="195" t="s">
        <v>170</v>
      </c>
      <c r="C32" s="195" t="s">
        <v>180</v>
      </c>
      <c r="D32" s="195" t="s">
        <v>243</v>
      </c>
      <c r="E32" s="189" t="s">
        <v>12</v>
      </c>
      <c r="F32" s="195">
        <v>15</v>
      </c>
      <c r="G32" s="254" t="s">
        <v>480</v>
      </c>
      <c r="H32" s="203">
        <v>50</v>
      </c>
      <c r="I32" s="208">
        <f>F32*H32</f>
        <v>750</v>
      </c>
    </row>
    <row r="33" spans="1:9">
      <c r="A33" s="189" t="s">
        <v>159</v>
      </c>
      <c r="B33" s="195" t="s">
        <v>170</v>
      </c>
      <c r="C33" s="195" t="s">
        <v>180</v>
      </c>
      <c r="D33" s="195" t="s">
        <v>243</v>
      </c>
      <c r="E33" s="189" t="s">
        <v>13</v>
      </c>
      <c r="F33" s="195">
        <v>30</v>
      </c>
      <c r="G33" s="253"/>
      <c r="H33" s="203">
        <v>50</v>
      </c>
      <c r="I33" s="208">
        <f>F33*H33</f>
        <v>1500</v>
      </c>
    </row>
    <row r="34" spans="1:9">
      <c r="A34" s="189" t="s">
        <v>159</v>
      </c>
      <c r="B34" s="195" t="s">
        <v>170</v>
      </c>
      <c r="C34" s="195" t="s">
        <v>180</v>
      </c>
      <c r="D34" s="195" t="s">
        <v>243</v>
      </c>
      <c r="E34" s="189" t="s">
        <v>14</v>
      </c>
      <c r="F34" s="195">
        <v>30</v>
      </c>
      <c r="G34" s="253"/>
      <c r="H34" s="203">
        <v>50</v>
      </c>
      <c r="I34" s="208">
        <f>F34*H34</f>
        <v>1500</v>
      </c>
    </row>
    <row r="35" spans="1:9">
      <c r="A35" s="189" t="s">
        <v>159</v>
      </c>
      <c r="B35" s="195" t="s">
        <v>170</v>
      </c>
      <c r="C35" s="195" t="s">
        <v>180</v>
      </c>
      <c r="D35" s="195" t="s">
        <v>243</v>
      </c>
      <c r="E35" s="189" t="s">
        <v>15</v>
      </c>
      <c r="F35" s="195">
        <v>90</v>
      </c>
      <c r="G35" s="253"/>
      <c r="H35" s="203">
        <v>50</v>
      </c>
      <c r="I35" s="208">
        <f>F35*H35</f>
        <v>4500</v>
      </c>
    </row>
    <row r="36" spans="1:9">
      <c r="A36" s="189" t="s">
        <v>159</v>
      </c>
      <c r="B36" s="195" t="s">
        <v>170</v>
      </c>
      <c r="C36" s="195" t="s">
        <v>180</v>
      </c>
      <c r="D36" s="195" t="s">
        <v>243</v>
      </c>
      <c r="E36" s="189" t="s">
        <v>16</v>
      </c>
      <c r="F36" s="195">
        <v>15</v>
      </c>
      <c r="G36" s="253"/>
      <c r="H36" s="203">
        <v>50</v>
      </c>
      <c r="I36" s="208">
        <f>F36*H36</f>
        <v>750</v>
      </c>
    </row>
    <row r="37" spans="1:9">
      <c r="A37" s="189" t="s">
        <v>160</v>
      </c>
      <c r="B37" s="195" t="s">
        <v>171</v>
      </c>
      <c r="C37" s="195" t="s">
        <v>153</v>
      </c>
      <c r="D37" s="195" t="s">
        <v>183</v>
      </c>
      <c r="E37" s="189" t="s">
        <v>244</v>
      </c>
      <c r="F37" s="195">
        <v>140</v>
      </c>
      <c r="G37" s="252" t="s">
        <v>371</v>
      </c>
      <c r="H37" s="203">
        <v>50</v>
      </c>
      <c r="I37" s="208">
        <f>F37*H37</f>
        <v>7000</v>
      </c>
    </row>
    <row r="38" spans="1:9">
      <c r="A38" s="189" t="s">
        <v>160</v>
      </c>
      <c r="B38" s="195" t="s">
        <v>171</v>
      </c>
      <c r="C38" s="195" t="s">
        <v>153</v>
      </c>
      <c r="D38" s="195" t="s">
        <v>183</v>
      </c>
      <c r="E38" s="189" t="s">
        <v>245</v>
      </c>
      <c r="F38" s="195">
        <v>280</v>
      </c>
      <c r="G38" s="253"/>
      <c r="H38" s="203">
        <v>50</v>
      </c>
      <c r="I38" s="208">
        <f>F38*H38</f>
        <v>14000</v>
      </c>
    </row>
    <row r="39" spans="1:9">
      <c r="A39" s="189" t="s">
        <v>160</v>
      </c>
      <c r="B39" s="195" t="s">
        <v>171</v>
      </c>
      <c r="C39" s="195" t="s">
        <v>153</v>
      </c>
      <c r="D39" s="195" t="s">
        <v>183</v>
      </c>
      <c r="E39" s="189" t="s">
        <v>246</v>
      </c>
      <c r="F39" s="195">
        <v>420</v>
      </c>
      <c r="G39" s="253"/>
      <c r="H39" s="203">
        <v>50</v>
      </c>
      <c r="I39" s="208">
        <f>F39*H39</f>
        <v>21000</v>
      </c>
    </row>
    <row r="40" spans="1:9">
      <c r="A40" s="189" t="s">
        <v>160</v>
      </c>
      <c r="B40" s="195" t="s">
        <v>171</v>
      </c>
      <c r="C40" s="195" t="s">
        <v>153</v>
      </c>
      <c r="D40" s="195" t="s">
        <v>183</v>
      </c>
      <c r="E40" s="189" t="s">
        <v>247</v>
      </c>
      <c r="F40" s="195">
        <v>420</v>
      </c>
      <c r="G40" s="253"/>
      <c r="H40" s="203">
        <v>50</v>
      </c>
      <c r="I40" s="208">
        <f>F40*H40</f>
        <v>21000</v>
      </c>
    </row>
    <row r="41" spans="1:9">
      <c r="A41" s="189" t="s">
        <v>160</v>
      </c>
      <c r="B41" s="195" t="s">
        <v>171</v>
      </c>
      <c r="C41" s="195" t="s">
        <v>153</v>
      </c>
      <c r="D41" s="195" t="s">
        <v>183</v>
      </c>
      <c r="E41" s="189" t="s">
        <v>248</v>
      </c>
      <c r="F41" s="195">
        <v>140</v>
      </c>
      <c r="G41" s="253"/>
      <c r="H41" s="203">
        <v>50</v>
      </c>
      <c r="I41" s="208">
        <f>F41*H41</f>
        <v>7000</v>
      </c>
    </row>
    <row r="42" spans="1:9">
      <c r="A42" s="189" t="s">
        <v>160</v>
      </c>
      <c r="B42" s="195" t="s">
        <v>171</v>
      </c>
      <c r="C42" s="195" t="s">
        <v>180</v>
      </c>
      <c r="D42" s="195" t="s">
        <v>183</v>
      </c>
      <c r="E42" s="189" t="s">
        <v>373</v>
      </c>
      <c r="F42" s="195">
        <v>30</v>
      </c>
      <c r="G42" s="252" t="s">
        <v>372</v>
      </c>
      <c r="H42" s="203">
        <v>50</v>
      </c>
      <c r="I42" s="208">
        <f>F42*H42</f>
        <v>1500</v>
      </c>
    </row>
    <row r="43" spans="1:9">
      <c r="A43" s="189" t="s">
        <v>160</v>
      </c>
      <c r="B43" s="195" t="s">
        <v>171</v>
      </c>
      <c r="C43" s="195" t="s">
        <v>180</v>
      </c>
      <c r="D43" s="195" t="s">
        <v>183</v>
      </c>
      <c r="E43" s="189" t="s">
        <v>374</v>
      </c>
      <c r="F43" s="195">
        <v>60</v>
      </c>
      <c r="G43" s="253"/>
      <c r="H43" s="203">
        <v>50</v>
      </c>
      <c r="I43" s="208">
        <f>F43*H43</f>
        <v>3000</v>
      </c>
    </row>
    <row r="44" spans="1:9">
      <c r="A44" s="189" t="s">
        <v>160</v>
      </c>
      <c r="B44" s="195" t="s">
        <v>171</v>
      </c>
      <c r="C44" s="195" t="s">
        <v>180</v>
      </c>
      <c r="D44" s="195" t="s">
        <v>183</v>
      </c>
      <c r="E44" s="189" t="s">
        <v>375</v>
      </c>
      <c r="F44" s="195">
        <v>120</v>
      </c>
      <c r="G44" s="253"/>
      <c r="H44" s="203">
        <v>50</v>
      </c>
      <c r="I44" s="208">
        <f>F44*H44</f>
        <v>6000</v>
      </c>
    </row>
    <row r="45" spans="1:9">
      <c r="A45" s="189" t="s">
        <v>160</v>
      </c>
      <c r="B45" s="195" t="s">
        <v>171</v>
      </c>
      <c r="C45" s="195" t="s">
        <v>180</v>
      </c>
      <c r="D45" s="195" t="s">
        <v>183</v>
      </c>
      <c r="E45" s="189" t="s">
        <v>376</v>
      </c>
      <c r="F45" s="195">
        <v>180</v>
      </c>
      <c r="G45" s="253"/>
      <c r="H45" s="203">
        <v>50</v>
      </c>
      <c r="I45" s="208">
        <f>F45*H45</f>
        <v>9000</v>
      </c>
    </row>
    <row r="46" spans="1:9">
      <c r="A46" s="189" t="s">
        <v>160</v>
      </c>
      <c r="B46" s="195" t="s">
        <v>171</v>
      </c>
      <c r="C46" s="195" t="s">
        <v>180</v>
      </c>
      <c r="D46" s="195" t="s">
        <v>183</v>
      </c>
      <c r="E46" s="189" t="s">
        <v>377</v>
      </c>
      <c r="F46" s="195">
        <v>60</v>
      </c>
      <c r="G46" s="253"/>
      <c r="H46" s="203">
        <v>50</v>
      </c>
      <c r="I46" s="208">
        <f>F46*H46</f>
        <v>3000</v>
      </c>
    </row>
    <row r="47" spans="1:9">
      <c r="A47" s="189" t="s">
        <v>160</v>
      </c>
      <c r="B47" s="195" t="s">
        <v>171</v>
      </c>
      <c r="C47" s="195" t="s">
        <v>153</v>
      </c>
      <c r="D47" s="195" t="s">
        <v>184</v>
      </c>
      <c r="E47" s="189" t="s">
        <v>379</v>
      </c>
      <c r="F47" s="195">
        <v>200</v>
      </c>
      <c r="G47" s="252" t="s">
        <v>378</v>
      </c>
      <c r="H47" s="203">
        <v>50</v>
      </c>
      <c r="I47" s="208">
        <f>F47*H47</f>
        <v>10000</v>
      </c>
    </row>
    <row r="48" spans="1:9">
      <c r="A48" s="189" t="s">
        <v>160</v>
      </c>
      <c r="B48" s="195" t="s">
        <v>171</v>
      </c>
      <c r="C48" s="195" t="s">
        <v>153</v>
      </c>
      <c r="D48" s="195" t="s">
        <v>184</v>
      </c>
      <c r="E48" s="189" t="s">
        <v>380</v>
      </c>
      <c r="F48" s="195">
        <v>400</v>
      </c>
      <c r="G48" s="253"/>
      <c r="H48" s="203">
        <v>50</v>
      </c>
      <c r="I48" s="208">
        <f>F48*H48</f>
        <v>20000</v>
      </c>
    </row>
    <row r="49" spans="1:9">
      <c r="A49" s="189" t="s">
        <v>160</v>
      </c>
      <c r="B49" s="195" t="s">
        <v>171</v>
      </c>
      <c r="C49" s="195" t="s">
        <v>153</v>
      </c>
      <c r="D49" s="195" t="s">
        <v>184</v>
      </c>
      <c r="E49" s="189" t="s">
        <v>381</v>
      </c>
      <c r="F49" s="195">
        <v>600</v>
      </c>
      <c r="G49" s="253"/>
      <c r="H49" s="203">
        <v>50</v>
      </c>
      <c r="I49" s="208">
        <f>F49*H49</f>
        <v>30000</v>
      </c>
    </row>
    <row r="50" spans="1:9">
      <c r="A50" s="189" t="s">
        <v>160</v>
      </c>
      <c r="B50" s="195" t="s">
        <v>171</v>
      </c>
      <c r="C50" s="195" t="s">
        <v>153</v>
      </c>
      <c r="D50" s="195" t="s">
        <v>184</v>
      </c>
      <c r="E50" s="189" t="s">
        <v>382</v>
      </c>
      <c r="F50" s="195">
        <v>600</v>
      </c>
      <c r="G50" s="253"/>
      <c r="H50" s="203">
        <v>50</v>
      </c>
      <c r="I50" s="208">
        <f>F50*H50</f>
        <v>30000</v>
      </c>
    </row>
    <row r="51" spans="1:9">
      <c r="A51" s="189" t="s">
        <v>160</v>
      </c>
      <c r="B51" s="195" t="s">
        <v>171</v>
      </c>
      <c r="C51" s="195" t="s">
        <v>153</v>
      </c>
      <c r="D51" s="195" t="s">
        <v>184</v>
      </c>
      <c r="E51" s="189" t="s">
        <v>383</v>
      </c>
      <c r="F51" s="195">
        <v>200</v>
      </c>
      <c r="G51" s="253"/>
      <c r="H51" s="203">
        <v>50</v>
      </c>
      <c r="I51" s="208">
        <f>F51*H51</f>
        <v>10000</v>
      </c>
    </row>
    <row r="52" spans="1:9">
      <c r="A52" s="189" t="s">
        <v>160</v>
      </c>
      <c r="B52" s="195" t="s">
        <v>171</v>
      </c>
      <c r="C52" s="195" t="s">
        <v>180</v>
      </c>
      <c r="D52" s="195" t="s">
        <v>184</v>
      </c>
      <c r="E52" s="189" t="s">
        <v>385</v>
      </c>
      <c r="F52" s="195">
        <v>30</v>
      </c>
      <c r="G52" s="252" t="s">
        <v>384</v>
      </c>
      <c r="H52" s="203">
        <v>50</v>
      </c>
      <c r="I52" s="208">
        <f>F52*H52</f>
        <v>1500</v>
      </c>
    </row>
    <row r="53" spans="1:9">
      <c r="A53" s="189" t="s">
        <v>160</v>
      </c>
      <c r="B53" s="195" t="s">
        <v>171</v>
      </c>
      <c r="C53" s="195" t="s">
        <v>180</v>
      </c>
      <c r="D53" s="195" t="s">
        <v>184</v>
      </c>
      <c r="E53" s="189" t="s">
        <v>386</v>
      </c>
      <c r="F53" s="195">
        <v>60</v>
      </c>
      <c r="G53" s="253"/>
      <c r="H53" s="203">
        <v>50</v>
      </c>
      <c r="I53" s="208">
        <f>F53*H53</f>
        <v>3000</v>
      </c>
    </row>
    <row r="54" spans="1:9">
      <c r="A54" s="189" t="s">
        <v>160</v>
      </c>
      <c r="B54" s="195" t="s">
        <v>171</v>
      </c>
      <c r="C54" s="195" t="s">
        <v>180</v>
      </c>
      <c r="D54" s="195" t="s">
        <v>184</v>
      </c>
      <c r="E54" s="189" t="s">
        <v>387</v>
      </c>
      <c r="F54" s="195">
        <v>120</v>
      </c>
      <c r="G54" s="253"/>
      <c r="H54" s="203">
        <v>50</v>
      </c>
      <c r="I54" s="208">
        <f>F54*H54</f>
        <v>6000</v>
      </c>
    </row>
    <row r="55" spans="1:9">
      <c r="A55" s="189" t="s">
        <v>160</v>
      </c>
      <c r="B55" s="195" t="s">
        <v>171</v>
      </c>
      <c r="C55" s="195" t="s">
        <v>180</v>
      </c>
      <c r="D55" s="195" t="s">
        <v>184</v>
      </c>
      <c r="E55" s="189" t="s">
        <v>388</v>
      </c>
      <c r="F55" s="195">
        <v>180</v>
      </c>
      <c r="G55" s="253"/>
      <c r="H55" s="203">
        <v>50</v>
      </c>
      <c r="I55" s="208">
        <f>F55*H55</f>
        <v>9000</v>
      </c>
    </row>
    <row r="56" spans="1:9">
      <c r="A56" s="189" t="s">
        <v>160</v>
      </c>
      <c r="B56" s="195" t="s">
        <v>171</v>
      </c>
      <c r="C56" s="195" t="s">
        <v>180</v>
      </c>
      <c r="D56" s="195" t="s">
        <v>184</v>
      </c>
      <c r="E56" s="189" t="s">
        <v>389</v>
      </c>
      <c r="F56" s="195">
        <v>60</v>
      </c>
      <c r="G56" s="253"/>
      <c r="H56" s="203">
        <v>50</v>
      </c>
      <c r="I56" s="208">
        <f>F56*H56</f>
        <v>3000</v>
      </c>
    </row>
    <row r="57" spans="1:9">
      <c r="A57" s="189" t="s">
        <v>160</v>
      </c>
      <c r="B57" s="195" t="s">
        <v>171</v>
      </c>
      <c r="C57" s="195" t="s">
        <v>182</v>
      </c>
      <c r="D57" s="195" t="s">
        <v>181</v>
      </c>
      <c r="E57" s="189" t="s">
        <v>391</v>
      </c>
      <c r="F57" s="195">
        <v>15</v>
      </c>
      <c r="G57" s="252" t="s">
        <v>390</v>
      </c>
      <c r="H57" s="203">
        <v>50</v>
      </c>
      <c r="I57" s="208">
        <f>F57*H57</f>
        <v>750</v>
      </c>
    </row>
    <row r="58" spans="1:9">
      <c r="A58" s="189" t="s">
        <v>160</v>
      </c>
      <c r="B58" s="195" t="s">
        <v>171</v>
      </c>
      <c r="C58" s="195" t="s">
        <v>182</v>
      </c>
      <c r="D58" s="195" t="s">
        <v>181</v>
      </c>
      <c r="E58" s="189" t="s">
        <v>392</v>
      </c>
      <c r="F58" s="195">
        <v>15</v>
      </c>
      <c r="G58" s="253"/>
      <c r="H58" s="203">
        <v>50</v>
      </c>
      <c r="I58" s="208">
        <f>F58*H58</f>
        <v>750</v>
      </c>
    </row>
    <row r="59" spans="1:9">
      <c r="A59" s="189" t="s">
        <v>160</v>
      </c>
      <c r="B59" s="195" t="s">
        <v>171</v>
      </c>
      <c r="C59" s="195" t="s">
        <v>182</v>
      </c>
      <c r="D59" s="195" t="s">
        <v>181</v>
      </c>
      <c r="E59" s="189" t="s">
        <v>393</v>
      </c>
      <c r="F59" s="195">
        <v>15</v>
      </c>
      <c r="G59" s="253"/>
      <c r="H59" s="203">
        <v>50</v>
      </c>
      <c r="I59" s="208">
        <f>F59*H59</f>
        <v>750</v>
      </c>
    </row>
    <row r="60" spans="1:9">
      <c r="A60" s="189" t="s">
        <v>160</v>
      </c>
      <c r="B60" s="195" t="s">
        <v>171</v>
      </c>
      <c r="C60" s="195" t="s">
        <v>182</v>
      </c>
      <c r="D60" s="195" t="s">
        <v>181</v>
      </c>
      <c r="E60" s="189" t="s">
        <v>394</v>
      </c>
      <c r="F60" s="195">
        <v>15</v>
      </c>
      <c r="G60" s="253"/>
      <c r="H60" s="203">
        <v>50</v>
      </c>
      <c r="I60" s="208">
        <f>F60*H60</f>
        <v>750</v>
      </c>
    </row>
    <row r="61" spans="1:9">
      <c r="A61" s="189" t="s">
        <v>160</v>
      </c>
      <c r="B61" s="195" t="s">
        <v>171</v>
      </c>
      <c r="C61" s="195" t="s">
        <v>182</v>
      </c>
      <c r="D61" s="195" t="s">
        <v>181</v>
      </c>
      <c r="E61" s="189" t="s">
        <v>395</v>
      </c>
      <c r="F61" s="195">
        <v>15</v>
      </c>
      <c r="G61" s="253"/>
      <c r="H61" s="203">
        <v>50</v>
      </c>
      <c r="I61" s="208">
        <f>F61*H61</f>
        <v>750</v>
      </c>
    </row>
    <row r="62" spans="1:9">
      <c r="A62" s="189" t="s">
        <v>161</v>
      </c>
      <c r="B62" s="195" t="s">
        <v>172</v>
      </c>
      <c r="C62" s="195" t="s">
        <v>153</v>
      </c>
      <c r="D62" s="195" t="s">
        <v>243</v>
      </c>
      <c r="E62" s="189" t="s">
        <v>249</v>
      </c>
      <c r="F62" s="195">
        <v>80</v>
      </c>
      <c r="G62" s="252" t="s">
        <v>396</v>
      </c>
      <c r="H62" s="203">
        <v>50</v>
      </c>
      <c r="I62" s="208">
        <f>F62*H62</f>
        <v>4000</v>
      </c>
    </row>
    <row r="63" spans="1:9">
      <c r="A63" s="189" t="s">
        <v>161</v>
      </c>
      <c r="B63" s="195" t="s">
        <v>172</v>
      </c>
      <c r="C63" s="195" t="s">
        <v>153</v>
      </c>
      <c r="D63" s="195" t="s">
        <v>243</v>
      </c>
      <c r="E63" s="189" t="s">
        <v>250</v>
      </c>
      <c r="F63" s="195">
        <v>160</v>
      </c>
      <c r="G63" s="253"/>
      <c r="H63" s="203">
        <v>50</v>
      </c>
      <c r="I63" s="208">
        <f>F63*H63</f>
        <v>8000</v>
      </c>
    </row>
    <row r="64" spans="1:9">
      <c r="A64" s="189" t="s">
        <v>161</v>
      </c>
      <c r="B64" s="195" t="s">
        <v>172</v>
      </c>
      <c r="C64" s="195" t="s">
        <v>153</v>
      </c>
      <c r="D64" s="195" t="s">
        <v>243</v>
      </c>
      <c r="E64" s="189" t="s">
        <v>251</v>
      </c>
      <c r="F64" s="195">
        <v>240</v>
      </c>
      <c r="G64" s="253"/>
      <c r="H64" s="203">
        <v>50</v>
      </c>
      <c r="I64" s="208">
        <f>F64*H64</f>
        <v>12000</v>
      </c>
    </row>
    <row r="65" spans="1:9">
      <c r="A65" s="189" t="s">
        <v>161</v>
      </c>
      <c r="B65" s="195" t="s">
        <v>172</v>
      </c>
      <c r="C65" s="195" t="s">
        <v>153</v>
      </c>
      <c r="D65" s="195" t="s">
        <v>243</v>
      </c>
      <c r="E65" s="189" t="s">
        <v>252</v>
      </c>
      <c r="F65" s="195">
        <v>240</v>
      </c>
      <c r="G65" s="253"/>
      <c r="H65" s="203">
        <v>50</v>
      </c>
      <c r="I65" s="208">
        <f>F65*H65</f>
        <v>12000</v>
      </c>
    </row>
    <row r="66" spans="1:9">
      <c r="A66" s="189" t="s">
        <v>161</v>
      </c>
      <c r="B66" s="195" t="s">
        <v>172</v>
      </c>
      <c r="C66" s="195" t="s">
        <v>153</v>
      </c>
      <c r="D66" s="195" t="s">
        <v>243</v>
      </c>
      <c r="E66" s="189" t="s">
        <v>253</v>
      </c>
      <c r="F66" s="195">
        <v>80</v>
      </c>
      <c r="G66" s="253"/>
      <c r="H66" s="203">
        <v>50</v>
      </c>
      <c r="I66" s="208">
        <f>F66*H66</f>
        <v>4000</v>
      </c>
    </row>
    <row r="67" spans="1:9">
      <c r="A67" s="189" t="s">
        <v>161</v>
      </c>
      <c r="B67" s="195" t="s">
        <v>172</v>
      </c>
      <c r="C67" s="195" t="s">
        <v>182</v>
      </c>
      <c r="D67" s="195" t="s">
        <v>181</v>
      </c>
      <c r="E67" s="189" t="s">
        <v>274</v>
      </c>
      <c r="F67" s="195">
        <v>15</v>
      </c>
      <c r="G67" s="252" t="s">
        <v>397</v>
      </c>
      <c r="H67" s="203">
        <v>50</v>
      </c>
      <c r="I67" s="208">
        <f>F67*H67</f>
        <v>750</v>
      </c>
    </row>
    <row r="68" spans="1:9">
      <c r="A68" s="189" t="s">
        <v>161</v>
      </c>
      <c r="B68" s="195" t="s">
        <v>172</v>
      </c>
      <c r="C68" s="195" t="s">
        <v>182</v>
      </c>
      <c r="D68" s="195" t="s">
        <v>181</v>
      </c>
      <c r="E68" s="189" t="s">
        <v>275</v>
      </c>
      <c r="F68" s="195">
        <v>15</v>
      </c>
      <c r="G68" s="253"/>
      <c r="H68" s="203">
        <v>50</v>
      </c>
      <c r="I68" s="208">
        <f>F68*H68</f>
        <v>750</v>
      </c>
    </row>
    <row r="69" spans="1:9">
      <c r="A69" s="189" t="s">
        <v>161</v>
      </c>
      <c r="B69" s="195" t="s">
        <v>172</v>
      </c>
      <c r="C69" s="195" t="s">
        <v>182</v>
      </c>
      <c r="D69" s="195" t="s">
        <v>181</v>
      </c>
      <c r="E69" s="189" t="s">
        <v>276</v>
      </c>
      <c r="F69" s="195">
        <v>15</v>
      </c>
      <c r="G69" s="253"/>
      <c r="H69" s="203">
        <v>50</v>
      </c>
      <c r="I69" s="208">
        <f>F69*H69</f>
        <v>750</v>
      </c>
    </row>
    <row r="70" spans="1:9">
      <c r="A70" s="189" t="s">
        <v>161</v>
      </c>
      <c r="B70" s="195" t="s">
        <v>172</v>
      </c>
      <c r="C70" s="195" t="s">
        <v>182</v>
      </c>
      <c r="D70" s="195" t="s">
        <v>181</v>
      </c>
      <c r="E70" s="189" t="s">
        <v>277</v>
      </c>
      <c r="F70" s="195">
        <v>15</v>
      </c>
      <c r="G70" s="253"/>
      <c r="H70" s="203">
        <v>50</v>
      </c>
      <c r="I70" s="208">
        <f>F70*H70</f>
        <v>750</v>
      </c>
    </row>
    <row r="71" spans="1:9">
      <c r="A71" s="189" t="s">
        <v>161</v>
      </c>
      <c r="B71" s="195" t="s">
        <v>172</v>
      </c>
      <c r="C71" s="195" t="s">
        <v>182</v>
      </c>
      <c r="D71" s="195" t="s">
        <v>181</v>
      </c>
      <c r="E71" s="189" t="s">
        <v>278</v>
      </c>
      <c r="F71" s="195">
        <v>15</v>
      </c>
      <c r="G71" s="253"/>
      <c r="H71" s="203">
        <v>50</v>
      </c>
      <c r="I71" s="208">
        <f>F71*H71</f>
        <v>750</v>
      </c>
    </row>
    <row r="72" spans="1:9">
      <c r="A72" s="195" t="s">
        <v>162</v>
      </c>
      <c r="B72" s="195" t="s">
        <v>173</v>
      </c>
      <c r="C72" s="195" t="s">
        <v>153</v>
      </c>
      <c r="D72" s="195" t="s">
        <v>179</v>
      </c>
      <c r="E72" s="189" t="s">
        <v>254</v>
      </c>
      <c r="F72" s="195">
        <v>140</v>
      </c>
      <c r="G72" s="252" t="s">
        <v>398</v>
      </c>
      <c r="H72" s="203">
        <v>50</v>
      </c>
      <c r="I72" s="208">
        <f>F72*H72</f>
        <v>7000</v>
      </c>
    </row>
    <row r="73" spans="1:9">
      <c r="A73" s="195" t="s">
        <v>162</v>
      </c>
      <c r="B73" s="195" t="s">
        <v>173</v>
      </c>
      <c r="C73" s="195" t="s">
        <v>153</v>
      </c>
      <c r="D73" s="195" t="s">
        <v>179</v>
      </c>
      <c r="E73" s="189" t="s">
        <v>255</v>
      </c>
      <c r="F73" s="195">
        <v>280</v>
      </c>
      <c r="G73" s="253"/>
      <c r="H73" s="203">
        <v>50</v>
      </c>
      <c r="I73" s="208">
        <f>F73*H73</f>
        <v>14000</v>
      </c>
    </row>
    <row r="74" spans="1:9">
      <c r="A74" s="195" t="s">
        <v>162</v>
      </c>
      <c r="B74" s="195" t="s">
        <v>173</v>
      </c>
      <c r="C74" s="195" t="s">
        <v>153</v>
      </c>
      <c r="D74" s="195" t="s">
        <v>179</v>
      </c>
      <c r="E74" s="189" t="s">
        <v>256</v>
      </c>
      <c r="F74" s="195">
        <v>420</v>
      </c>
      <c r="G74" s="253"/>
      <c r="H74" s="203">
        <v>50</v>
      </c>
      <c r="I74" s="208">
        <f>F74*H74</f>
        <v>21000</v>
      </c>
    </row>
    <row r="75" spans="1:9">
      <c r="A75" s="195" t="s">
        <v>162</v>
      </c>
      <c r="B75" s="195" t="s">
        <v>173</v>
      </c>
      <c r="C75" s="195" t="s">
        <v>153</v>
      </c>
      <c r="D75" s="195" t="s">
        <v>179</v>
      </c>
      <c r="E75" s="189" t="s">
        <v>257</v>
      </c>
      <c r="F75" s="195">
        <v>420</v>
      </c>
      <c r="G75" s="253"/>
      <c r="H75" s="203">
        <v>50</v>
      </c>
      <c r="I75" s="208">
        <f>F75*H75</f>
        <v>21000</v>
      </c>
    </row>
    <row r="76" spans="1:9">
      <c r="A76" s="195" t="s">
        <v>162</v>
      </c>
      <c r="B76" s="195" t="s">
        <v>173</v>
      </c>
      <c r="C76" s="195" t="s">
        <v>153</v>
      </c>
      <c r="D76" s="195" t="s">
        <v>179</v>
      </c>
      <c r="E76" s="189" t="s">
        <v>258</v>
      </c>
      <c r="F76" s="195">
        <v>140</v>
      </c>
      <c r="G76" s="253"/>
      <c r="H76" s="203">
        <v>50</v>
      </c>
      <c r="I76" s="208">
        <f>F76*H76</f>
        <v>7000</v>
      </c>
    </row>
    <row r="77" spans="1:9">
      <c r="A77" s="195" t="s">
        <v>162</v>
      </c>
      <c r="B77" s="195" t="s">
        <v>173</v>
      </c>
      <c r="C77" s="195" t="s">
        <v>180</v>
      </c>
      <c r="D77" s="195" t="s">
        <v>181</v>
      </c>
      <c r="E77" s="189" t="s">
        <v>259</v>
      </c>
      <c r="F77" s="195">
        <v>15</v>
      </c>
      <c r="G77" s="252" t="s">
        <v>399</v>
      </c>
      <c r="H77" s="203">
        <v>50</v>
      </c>
      <c r="I77" s="208">
        <f>F77*H77</f>
        <v>750</v>
      </c>
    </row>
    <row r="78" spans="1:9">
      <c r="A78" s="195" t="s">
        <v>162</v>
      </c>
      <c r="B78" s="195" t="s">
        <v>173</v>
      </c>
      <c r="C78" s="195" t="s">
        <v>180</v>
      </c>
      <c r="D78" s="195" t="s">
        <v>181</v>
      </c>
      <c r="E78" s="189" t="s">
        <v>260</v>
      </c>
      <c r="F78" s="195">
        <v>15</v>
      </c>
      <c r="G78" s="253"/>
      <c r="H78" s="203">
        <v>50</v>
      </c>
      <c r="I78" s="208">
        <f>F78*H78</f>
        <v>750</v>
      </c>
    </row>
    <row r="79" spans="1:9">
      <c r="A79" s="195" t="s">
        <v>162</v>
      </c>
      <c r="B79" s="195" t="s">
        <v>173</v>
      </c>
      <c r="C79" s="195" t="s">
        <v>180</v>
      </c>
      <c r="D79" s="195" t="s">
        <v>181</v>
      </c>
      <c r="E79" s="189" t="s">
        <v>261</v>
      </c>
      <c r="F79" s="195">
        <v>15</v>
      </c>
      <c r="G79" s="253"/>
      <c r="H79" s="203">
        <v>50</v>
      </c>
      <c r="I79" s="208">
        <f>F79*H79</f>
        <v>750</v>
      </c>
    </row>
    <row r="80" spans="1:9">
      <c r="A80" s="195" t="s">
        <v>162</v>
      </c>
      <c r="B80" s="195" t="s">
        <v>173</v>
      </c>
      <c r="C80" s="195" t="s">
        <v>180</v>
      </c>
      <c r="D80" s="195" t="s">
        <v>181</v>
      </c>
      <c r="E80" s="189" t="s">
        <v>262</v>
      </c>
      <c r="F80" s="195">
        <v>15</v>
      </c>
      <c r="G80" s="253"/>
      <c r="H80" s="203">
        <v>50</v>
      </c>
      <c r="I80" s="208">
        <f>F80*H80</f>
        <v>750</v>
      </c>
    </row>
    <row r="81" spans="1:9">
      <c r="A81" s="195" t="s">
        <v>162</v>
      </c>
      <c r="B81" s="195" t="s">
        <v>173</v>
      </c>
      <c r="C81" s="195" t="s">
        <v>180</v>
      </c>
      <c r="D81" s="195" t="s">
        <v>181</v>
      </c>
      <c r="E81" s="189" t="s">
        <v>263</v>
      </c>
      <c r="F81" s="195">
        <v>15</v>
      </c>
      <c r="G81" s="253"/>
      <c r="H81" s="203">
        <v>50</v>
      </c>
      <c r="I81" s="208">
        <f>F81*H81</f>
        <v>750</v>
      </c>
    </row>
    <row r="82" spans="1:9">
      <c r="A82" s="195" t="s">
        <v>162</v>
      </c>
      <c r="B82" s="195" t="s">
        <v>173</v>
      </c>
      <c r="C82" s="195" t="s">
        <v>153</v>
      </c>
      <c r="D82" s="195" t="s">
        <v>181</v>
      </c>
      <c r="E82" s="189" t="s">
        <v>264</v>
      </c>
      <c r="F82" s="195">
        <v>140</v>
      </c>
      <c r="G82" s="252" t="s">
        <v>400</v>
      </c>
      <c r="H82" s="203">
        <v>50</v>
      </c>
      <c r="I82" s="208">
        <f>F82*H82</f>
        <v>7000</v>
      </c>
    </row>
    <row r="83" spans="1:9">
      <c r="A83" s="195" t="s">
        <v>162</v>
      </c>
      <c r="B83" s="195" t="s">
        <v>173</v>
      </c>
      <c r="C83" s="195" t="s">
        <v>153</v>
      </c>
      <c r="D83" s="195" t="s">
        <v>181</v>
      </c>
      <c r="E83" s="189" t="s">
        <v>265</v>
      </c>
      <c r="F83" s="195">
        <v>280</v>
      </c>
      <c r="G83" s="253"/>
      <c r="H83" s="203">
        <v>50</v>
      </c>
      <c r="I83" s="208">
        <f>F83*H83</f>
        <v>14000</v>
      </c>
    </row>
    <row r="84" spans="1:9">
      <c r="A84" s="195" t="s">
        <v>162</v>
      </c>
      <c r="B84" s="195" t="s">
        <v>173</v>
      </c>
      <c r="C84" s="195" t="s">
        <v>153</v>
      </c>
      <c r="D84" s="195" t="s">
        <v>181</v>
      </c>
      <c r="E84" s="189" t="s">
        <v>266</v>
      </c>
      <c r="F84" s="195">
        <v>420</v>
      </c>
      <c r="G84" s="253"/>
      <c r="H84" s="203">
        <v>50</v>
      </c>
      <c r="I84" s="208">
        <f>F84*H84</f>
        <v>21000</v>
      </c>
    </row>
    <row r="85" spans="1:9">
      <c r="A85" s="195" t="s">
        <v>162</v>
      </c>
      <c r="B85" s="195" t="s">
        <v>173</v>
      </c>
      <c r="C85" s="195" t="s">
        <v>153</v>
      </c>
      <c r="D85" s="195" t="s">
        <v>181</v>
      </c>
      <c r="E85" s="189" t="s">
        <v>267</v>
      </c>
      <c r="F85" s="195">
        <v>420</v>
      </c>
      <c r="G85" s="253"/>
      <c r="H85" s="203">
        <v>50</v>
      </c>
      <c r="I85" s="208">
        <f>F85*H85</f>
        <v>21000</v>
      </c>
    </row>
    <row r="86" spans="1:9">
      <c r="A86" s="195" t="s">
        <v>162</v>
      </c>
      <c r="B86" s="195" t="s">
        <v>173</v>
      </c>
      <c r="C86" s="195" t="s">
        <v>153</v>
      </c>
      <c r="D86" s="195" t="s">
        <v>181</v>
      </c>
      <c r="E86" s="189" t="s">
        <v>268</v>
      </c>
      <c r="F86" s="195">
        <v>140</v>
      </c>
      <c r="G86" s="253"/>
      <c r="H86" s="203">
        <v>50</v>
      </c>
      <c r="I86" s="208">
        <f>F86*H86</f>
        <v>7000</v>
      </c>
    </row>
    <row r="87" spans="1:9">
      <c r="A87" s="195" t="s">
        <v>162</v>
      </c>
      <c r="B87" s="195" t="s">
        <v>173</v>
      </c>
      <c r="C87" s="195" t="s">
        <v>180</v>
      </c>
      <c r="D87" s="195" t="s">
        <v>179</v>
      </c>
      <c r="E87" s="189" t="s">
        <v>269</v>
      </c>
      <c r="F87" s="195">
        <v>15</v>
      </c>
      <c r="G87" s="252" t="s">
        <v>401</v>
      </c>
      <c r="H87" s="203">
        <v>50</v>
      </c>
      <c r="I87" s="208">
        <f>F87*H87</f>
        <v>750</v>
      </c>
    </row>
    <row r="88" spans="1:9">
      <c r="A88" s="195" t="s">
        <v>162</v>
      </c>
      <c r="B88" s="195" t="s">
        <v>173</v>
      </c>
      <c r="C88" s="195" t="s">
        <v>180</v>
      </c>
      <c r="D88" s="195" t="s">
        <v>179</v>
      </c>
      <c r="E88" s="189" t="s">
        <v>270</v>
      </c>
      <c r="F88" s="195">
        <v>15</v>
      </c>
      <c r="G88" s="253"/>
      <c r="H88" s="203">
        <v>50</v>
      </c>
      <c r="I88" s="208">
        <f>F88*H88</f>
        <v>750</v>
      </c>
    </row>
    <row r="89" spans="1:9">
      <c r="A89" s="195" t="s">
        <v>162</v>
      </c>
      <c r="B89" s="195" t="s">
        <v>173</v>
      </c>
      <c r="C89" s="195" t="s">
        <v>180</v>
      </c>
      <c r="D89" s="195" t="s">
        <v>179</v>
      </c>
      <c r="E89" s="189" t="s">
        <v>271</v>
      </c>
      <c r="F89" s="195">
        <v>15</v>
      </c>
      <c r="G89" s="253"/>
      <c r="H89" s="203">
        <v>50</v>
      </c>
      <c r="I89" s="208">
        <f>F89*H89</f>
        <v>750</v>
      </c>
    </row>
    <row r="90" spans="1:9">
      <c r="A90" s="195" t="s">
        <v>162</v>
      </c>
      <c r="B90" s="195" t="s">
        <v>173</v>
      </c>
      <c r="C90" s="195" t="s">
        <v>180</v>
      </c>
      <c r="D90" s="195" t="s">
        <v>179</v>
      </c>
      <c r="E90" s="189" t="s">
        <v>272</v>
      </c>
      <c r="F90" s="195">
        <v>15</v>
      </c>
      <c r="G90" s="253"/>
      <c r="H90" s="203">
        <v>50</v>
      </c>
      <c r="I90" s="208">
        <f>F90*H90</f>
        <v>750</v>
      </c>
    </row>
    <row r="91" spans="1:9">
      <c r="A91" s="195" t="s">
        <v>162</v>
      </c>
      <c r="B91" s="195" t="s">
        <v>173</v>
      </c>
      <c r="C91" s="195" t="s">
        <v>180</v>
      </c>
      <c r="D91" s="195" t="s">
        <v>179</v>
      </c>
      <c r="E91" s="189" t="s">
        <v>273</v>
      </c>
      <c r="F91" s="195">
        <v>15</v>
      </c>
      <c r="G91" s="253"/>
      <c r="H91" s="203">
        <v>50</v>
      </c>
      <c r="I91" s="208">
        <f>F91*H91</f>
        <v>750</v>
      </c>
    </row>
    <row r="92" spans="1:9">
      <c r="A92" s="195" t="s">
        <v>162</v>
      </c>
      <c r="B92" s="195" t="s">
        <v>173</v>
      </c>
      <c r="C92" s="195" t="s">
        <v>182</v>
      </c>
      <c r="D92" s="195" t="s">
        <v>181</v>
      </c>
      <c r="E92" s="189" t="s">
        <v>274</v>
      </c>
      <c r="F92" s="195">
        <v>15</v>
      </c>
      <c r="G92" s="252" t="s">
        <v>397</v>
      </c>
      <c r="H92" s="203">
        <v>50</v>
      </c>
      <c r="I92" s="208">
        <f>F92*H92</f>
        <v>750</v>
      </c>
    </row>
    <row r="93" spans="1:9">
      <c r="A93" s="195" t="s">
        <v>162</v>
      </c>
      <c r="B93" s="195" t="s">
        <v>173</v>
      </c>
      <c r="C93" s="195" t="s">
        <v>182</v>
      </c>
      <c r="D93" s="195" t="s">
        <v>181</v>
      </c>
      <c r="E93" s="189" t="s">
        <v>275</v>
      </c>
      <c r="F93" s="195">
        <v>15</v>
      </c>
      <c r="G93" s="253"/>
      <c r="H93" s="203">
        <v>50</v>
      </c>
      <c r="I93" s="208">
        <f>F93*H93</f>
        <v>750</v>
      </c>
    </row>
    <row r="94" spans="1:9">
      <c r="A94" s="195" t="s">
        <v>162</v>
      </c>
      <c r="B94" s="195" t="s">
        <v>173</v>
      </c>
      <c r="C94" s="195" t="s">
        <v>182</v>
      </c>
      <c r="D94" s="195" t="s">
        <v>181</v>
      </c>
      <c r="E94" s="189" t="s">
        <v>276</v>
      </c>
      <c r="F94" s="195">
        <v>15</v>
      </c>
      <c r="G94" s="253"/>
      <c r="H94" s="203">
        <v>50</v>
      </c>
      <c r="I94" s="208">
        <f>F94*H94</f>
        <v>750</v>
      </c>
    </row>
    <row r="95" spans="1:9">
      <c r="A95" s="195" t="s">
        <v>162</v>
      </c>
      <c r="B95" s="195" t="s">
        <v>173</v>
      </c>
      <c r="C95" s="195" t="s">
        <v>182</v>
      </c>
      <c r="D95" s="195" t="s">
        <v>181</v>
      </c>
      <c r="E95" s="189" t="s">
        <v>277</v>
      </c>
      <c r="F95" s="195">
        <v>15</v>
      </c>
      <c r="G95" s="253"/>
      <c r="H95" s="203">
        <v>50</v>
      </c>
      <c r="I95" s="208">
        <f>F95*H95</f>
        <v>750</v>
      </c>
    </row>
    <row r="96" spans="1:9">
      <c r="A96" s="195" t="s">
        <v>162</v>
      </c>
      <c r="B96" s="195" t="s">
        <v>173</v>
      </c>
      <c r="C96" s="195" t="s">
        <v>182</v>
      </c>
      <c r="D96" s="195" t="s">
        <v>181</v>
      </c>
      <c r="E96" s="189" t="s">
        <v>278</v>
      </c>
      <c r="F96" s="195">
        <v>15</v>
      </c>
      <c r="G96" s="253"/>
      <c r="H96" s="203">
        <v>50</v>
      </c>
      <c r="I96" s="208">
        <f>F96*H96</f>
        <v>750</v>
      </c>
    </row>
    <row r="97" spans="1:9">
      <c r="A97" s="189" t="s">
        <v>185</v>
      </c>
      <c r="B97" s="195" t="s">
        <v>186</v>
      </c>
      <c r="C97" s="195" t="s">
        <v>153</v>
      </c>
      <c r="D97" s="195" t="s">
        <v>187</v>
      </c>
      <c r="E97" s="189" t="s">
        <v>188</v>
      </c>
      <c r="F97" s="195">
        <v>40</v>
      </c>
      <c r="G97" s="254" t="s">
        <v>477</v>
      </c>
      <c r="H97" s="203">
        <v>50</v>
      </c>
      <c r="I97" s="208">
        <f>F97*H97</f>
        <v>2000</v>
      </c>
    </row>
    <row r="98" spans="1:9">
      <c r="A98" s="189" t="s">
        <v>185</v>
      </c>
      <c r="B98" s="195" t="s">
        <v>186</v>
      </c>
      <c r="C98" s="195" t="s">
        <v>153</v>
      </c>
      <c r="D98" s="195" t="s">
        <v>187</v>
      </c>
      <c r="E98" s="189" t="s">
        <v>189</v>
      </c>
      <c r="F98" s="195">
        <v>80</v>
      </c>
      <c r="G98" s="253"/>
      <c r="H98" s="203">
        <v>50</v>
      </c>
      <c r="I98" s="208">
        <f>F98*H98</f>
        <v>4000</v>
      </c>
    </row>
    <row r="99" spans="1:9">
      <c r="A99" s="189" t="s">
        <v>185</v>
      </c>
      <c r="B99" s="195" t="s">
        <v>186</v>
      </c>
      <c r="C99" s="195" t="s">
        <v>153</v>
      </c>
      <c r="D99" s="195" t="s">
        <v>187</v>
      </c>
      <c r="E99" s="189" t="s">
        <v>190</v>
      </c>
      <c r="F99" s="195">
        <v>120</v>
      </c>
      <c r="G99" s="253"/>
      <c r="H99" s="203">
        <v>50</v>
      </c>
      <c r="I99" s="208">
        <f>F99*H99</f>
        <v>6000</v>
      </c>
    </row>
    <row r="100" spans="1:9">
      <c r="A100" s="189" t="s">
        <v>185</v>
      </c>
      <c r="B100" s="195" t="s">
        <v>186</v>
      </c>
      <c r="C100" s="195" t="s">
        <v>153</v>
      </c>
      <c r="D100" s="195" t="s">
        <v>187</v>
      </c>
      <c r="E100" s="189" t="s">
        <v>191</v>
      </c>
      <c r="F100" s="195">
        <v>120</v>
      </c>
      <c r="G100" s="253"/>
      <c r="H100" s="203">
        <v>50</v>
      </c>
      <c r="I100" s="208">
        <f>F100*H100</f>
        <v>6000</v>
      </c>
    </row>
    <row r="101" spans="1:9">
      <c r="A101" s="189" t="s">
        <v>185</v>
      </c>
      <c r="B101" s="195" t="s">
        <v>186</v>
      </c>
      <c r="C101" s="195" t="s">
        <v>153</v>
      </c>
      <c r="D101" s="195" t="s">
        <v>187</v>
      </c>
      <c r="E101" s="189" t="s">
        <v>192</v>
      </c>
      <c r="F101" s="195">
        <v>40</v>
      </c>
      <c r="G101" s="253"/>
      <c r="H101" s="203">
        <v>50</v>
      </c>
      <c r="I101" s="208">
        <f>F101*H101</f>
        <v>2000</v>
      </c>
    </row>
    <row r="102" spans="1:9" ht="15" customHeight="1">
      <c r="A102" s="189" t="s">
        <v>185</v>
      </c>
      <c r="B102" s="195" t="s">
        <v>186</v>
      </c>
      <c r="C102" s="195" t="s">
        <v>182</v>
      </c>
      <c r="D102" s="195" t="s">
        <v>187</v>
      </c>
      <c r="E102" s="189" t="s">
        <v>193</v>
      </c>
      <c r="F102" s="195">
        <v>40</v>
      </c>
      <c r="G102" s="254" t="s">
        <v>477</v>
      </c>
      <c r="H102" s="203">
        <v>50</v>
      </c>
      <c r="I102" s="208">
        <f>F102*H102</f>
        <v>2000</v>
      </c>
    </row>
    <row r="103" spans="1:9">
      <c r="A103" s="189" t="s">
        <v>185</v>
      </c>
      <c r="B103" s="195" t="s">
        <v>186</v>
      </c>
      <c r="C103" s="195" t="s">
        <v>182</v>
      </c>
      <c r="D103" s="195" t="s">
        <v>187</v>
      </c>
      <c r="E103" s="189" t="s">
        <v>194</v>
      </c>
      <c r="F103" s="195">
        <v>80</v>
      </c>
      <c r="G103" s="253"/>
      <c r="H103" s="203">
        <v>50</v>
      </c>
      <c r="I103" s="208">
        <f>F103*H103</f>
        <v>4000</v>
      </c>
    </row>
    <row r="104" spans="1:9">
      <c r="A104" s="189" t="s">
        <v>185</v>
      </c>
      <c r="B104" s="195" t="s">
        <v>186</v>
      </c>
      <c r="C104" s="195" t="s">
        <v>182</v>
      </c>
      <c r="D104" s="195" t="s">
        <v>187</v>
      </c>
      <c r="E104" s="189" t="s">
        <v>195</v>
      </c>
      <c r="F104" s="195">
        <v>120</v>
      </c>
      <c r="G104" s="253"/>
      <c r="H104" s="203">
        <v>50</v>
      </c>
      <c r="I104" s="208">
        <f>F104*H104</f>
        <v>6000</v>
      </c>
    </row>
    <row r="105" spans="1:9">
      <c r="A105" s="189" t="s">
        <v>185</v>
      </c>
      <c r="B105" s="195" t="s">
        <v>186</v>
      </c>
      <c r="C105" s="195" t="s">
        <v>182</v>
      </c>
      <c r="D105" s="195" t="s">
        <v>187</v>
      </c>
      <c r="E105" s="189" t="s">
        <v>196</v>
      </c>
      <c r="F105" s="195">
        <v>120</v>
      </c>
      <c r="G105" s="253"/>
      <c r="H105" s="203">
        <v>50</v>
      </c>
      <c r="I105" s="208">
        <f>F105*H105</f>
        <v>6000</v>
      </c>
    </row>
    <row r="106" spans="1:9">
      <c r="A106" s="189" t="s">
        <v>185</v>
      </c>
      <c r="B106" s="195" t="s">
        <v>186</v>
      </c>
      <c r="C106" s="195" t="s">
        <v>182</v>
      </c>
      <c r="D106" s="195" t="s">
        <v>187</v>
      </c>
      <c r="E106" s="189" t="s">
        <v>197</v>
      </c>
      <c r="F106" s="195">
        <v>40</v>
      </c>
      <c r="G106" s="253"/>
      <c r="H106" s="203">
        <v>50</v>
      </c>
      <c r="I106" s="208">
        <f>F106*H106</f>
        <v>2000</v>
      </c>
    </row>
    <row r="107" spans="1:9" ht="15" customHeight="1">
      <c r="A107" s="189" t="s">
        <v>185</v>
      </c>
      <c r="B107" s="195" t="s">
        <v>186</v>
      </c>
      <c r="C107" s="195" t="s">
        <v>180</v>
      </c>
      <c r="D107" s="195" t="s">
        <v>187</v>
      </c>
      <c r="E107" s="189" t="s">
        <v>198</v>
      </c>
      <c r="F107" s="195">
        <v>30</v>
      </c>
      <c r="G107" s="254" t="s">
        <v>477</v>
      </c>
      <c r="H107" s="203">
        <v>50</v>
      </c>
      <c r="I107" s="208">
        <f>F107*H107</f>
        <v>1500</v>
      </c>
    </row>
    <row r="108" spans="1:9">
      <c r="A108" s="189" t="s">
        <v>185</v>
      </c>
      <c r="B108" s="195" t="s">
        <v>186</v>
      </c>
      <c r="C108" s="195" t="s">
        <v>180</v>
      </c>
      <c r="D108" s="195" t="s">
        <v>187</v>
      </c>
      <c r="E108" s="189" t="s">
        <v>199</v>
      </c>
      <c r="F108" s="195">
        <v>60</v>
      </c>
      <c r="G108" s="253"/>
      <c r="H108" s="203">
        <v>50</v>
      </c>
      <c r="I108" s="208">
        <f>F108*H108</f>
        <v>3000</v>
      </c>
    </row>
    <row r="109" spans="1:9">
      <c r="A109" s="189" t="s">
        <v>185</v>
      </c>
      <c r="B109" s="195" t="s">
        <v>186</v>
      </c>
      <c r="C109" s="195" t="s">
        <v>180</v>
      </c>
      <c r="D109" s="195" t="s">
        <v>187</v>
      </c>
      <c r="E109" s="189" t="s">
        <v>200</v>
      </c>
      <c r="F109" s="195">
        <v>90</v>
      </c>
      <c r="G109" s="253"/>
      <c r="H109" s="203">
        <v>50</v>
      </c>
      <c r="I109" s="208">
        <f>F109*H109</f>
        <v>4500</v>
      </c>
    </row>
    <row r="110" spans="1:9">
      <c r="A110" s="189" t="s">
        <v>185</v>
      </c>
      <c r="B110" s="195" t="s">
        <v>186</v>
      </c>
      <c r="C110" s="195" t="s">
        <v>180</v>
      </c>
      <c r="D110" s="195" t="s">
        <v>187</v>
      </c>
      <c r="E110" s="189" t="s">
        <v>201</v>
      </c>
      <c r="F110" s="195">
        <v>90</v>
      </c>
      <c r="G110" s="253"/>
      <c r="H110" s="203">
        <v>50</v>
      </c>
      <c r="I110" s="208">
        <f>F110*H110</f>
        <v>4500</v>
      </c>
    </row>
    <row r="111" spans="1:9">
      <c r="A111" s="189" t="s">
        <v>185</v>
      </c>
      <c r="B111" s="195" t="s">
        <v>186</v>
      </c>
      <c r="C111" s="195" t="s">
        <v>180</v>
      </c>
      <c r="D111" s="195" t="s">
        <v>187</v>
      </c>
      <c r="E111" s="189" t="s">
        <v>202</v>
      </c>
      <c r="F111" s="195">
        <v>30</v>
      </c>
      <c r="G111" s="253"/>
      <c r="H111" s="203">
        <v>50</v>
      </c>
      <c r="I111" s="208">
        <f>F111*H111</f>
        <v>1500</v>
      </c>
    </row>
    <row r="112" spans="1:9">
      <c r="A112" s="189" t="s">
        <v>163</v>
      </c>
      <c r="B112" s="195" t="s">
        <v>174</v>
      </c>
      <c r="C112" s="195" t="s">
        <v>153</v>
      </c>
      <c r="D112" s="195" t="s">
        <v>179</v>
      </c>
      <c r="E112" s="189" t="s">
        <v>403</v>
      </c>
      <c r="F112" s="195">
        <v>200</v>
      </c>
      <c r="G112" s="252" t="s">
        <v>402</v>
      </c>
      <c r="H112" s="203">
        <v>50</v>
      </c>
      <c r="I112" s="208">
        <f>F112*H112</f>
        <v>10000</v>
      </c>
    </row>
    <row r="113" spans="1:9">
      <c r="A113" s="189" t="s">
        <v>163</v>
      </c>
      <c r="B113" s="195" t="s">
        <v>174</v>
      </c>
      <c r="C113" s="195" t="s">
        <v>153</v>
      </c>
      <c r="D113" s="195" t="s">
        <v>179</v>
      </c>
      <c r="E113" s="189" t="s">
        <v>404</v>
      </c>
      <c r="F113" s="195">
        <v>400</v>
      </c>
      <c r="G113" s="253"/>
      <c r="H113" s="203">
        <v>50</v>
      </c>
      <c r="I113" s="208">
        <f>F113*H113</f>
        <v>20000</v>
      </c>
    </row>
    <row r="114" spans="1:9">
      <c r="A114" s="189" t="s">
        <v>163</v>
      </c>
      <c r="B114" s="195" t="s">
        <v>174</v>
      </c>
      <c r="C114" s="195" t="s">
        <v>153</v>
      </c>
      <c r="D114" s="195" t="s">
        <v>179</v>
      </c>
      <c r="E114" s="189" t="s">
        <v>405</v>
      </c>
      <c r="F114" s="195">
        <v>700</v>
      </c>
      <c r="G114" s="253"/>
      <c r="H114" s="203">
        <v>50</v>
      </c>
      <c r="I114" s="208">
        <f>F114*H114</f>
        <v>35000</v>
      </c>
    </row>
    <row r="115" spans="1:9">
      <c r="A115" s="189" t="s">
        <v>163</v>
      </c>
      <c r="B115" s="195" t="s">
        <v>174</v>
      </c>
      <c r="C115" s="195" t="s">
        <v>153</v>
      </c>
      <c r="D115" s="195" t="s">
        <v>179</v>
      </c>
      <c r="E115" s="189" t="s">
        <v>406</v>
      </c>
      <c r="F115" s="195">
        <v>500</v>
      </c>
      <c r="G115" s="253"/>
      <c r="H115" s="203">
        <v>50</v>
      </c>
      <c r="I115" s="208">
        <f>F115*H115</f>
        <v>25000</v>
      </c>
    </row>
    <row r="116" spans="1:9">
      <c r="A116" s="189" t="s">
        <v>163</v>
      </c>
      <c r="B116" s="195" t="s">
        <v>174</v>
      </c>
      <c r="C116" s="195" t="s">
        <v>153</v>
      </c>
      <c r="D116" s="195" t="s">
        <v>179</v>
      </c>
      <c r="E116" s="189" t="s">
        <v>407</v>
      </c>
      <c r="F116" s="195">
        <v>200</v>
      </c>
      <c r="G116" s="253"/>
      <c r="H116" s="203">
        <v>50</v>
      </c>
      <c r="I116" s="208">
        <f>F116*H116</f>
        <v>10000</v>
      </c>
    </row>
    <row r="117" spans="1:9">
      <c r="A117" s="189" t="s">
        <v>163</v>
      </c>
      <c r="B117" s="195" t="s">
        <v>174</v>
      </c>
      <c r="C117" s="195" t="s">
        <v>180</v>
      </c>
      <c r="D117" s="195" t="s">
        <v>181</v>
      </c>
      <c r="E117" s="189" t="s">
        <v>409</v>
      </c>
      <c r="F117" s="195">
        <v>30</v>
      </c>
      <c r="G117" s="252" t="s">
        <v>408</v>
      </c>
      <c r="H117" s="203">
        <v>50</v>
      </c>
      <c r="I117" s="208">
        <f>F117*H117</f>
        <v>1500</v>
      </c>
    </row>
    <row r="118" spans="1:9">
      <c r="A118" s="189" t="s">
        <v>163</v>
      </c>
      <c r="B118" s="195" t="s">
        <v>174</v>
      </c>
      <c r="C118" s="195" t="s">
        <v>180</v>
      </c>
      <c r="D118" s="195" t="s">
        <v>181</v>
      </c>
      <c r="E118" s="189" t="s">
        <v>410</v>
      </c>
      <c r="F118" s="195">
        <v>30</v>
      </c>
      <c r="G118" s="253"/>
      <c r="H118" s="203">
        <v>50</v>
      </c>
      <c r="I118" s="208">
        <f>F118*H118</f>
        <v>1500</v>
      </c>
    </row>
    <row r="119" spans="1:9">
      <c r="A119" s="189" t="s">
        <v>163</v>
      </c>
      <c r="B119" s="195" t="s">
        <v>174</v>
      </c>
      <c r="C119" s="195" t="s">
        <v>180</v>
      </c>
      <c r="D119" s="195" t="s">
        <v>181</v>
      </c>
      <c r="E119" s="189" t="s">
        <v>411</v>
      </c>
      <c r="F119" s="195">
        <v>50</v>
      </c>
      <c r="G119" s="253"/>
      <c r="H119" s="203">
        <v>50</v>
      </c>
      <c r="I119" s="208">
        <f>F119*H119</f>
        <v>2500</v>
      </c>
    </row>
    <row r="120" spans="1:9">
      <c r="A120" s="189" t="s">
        <v>163</v>
      </c>
      <c r="B120" s="195" t="s">
        <v>174</v>
      </c>
      <c r="C120" s="195" t="s">
        <v>180</v>
      </c>
      <c r="D120" s="195" t="s">
        <v>181</v>
      </c>
      <c r="E120" s="189" t="s">
        <v>412</v>
      </c>
      <c r="F120" s="195">
        <v>50</v>
      </c>
      <c r="G120" s="253"/>
      <c r="H120" s="203">
        <v>50</v>
      </c>
      <c r="I120" s="208">
        <f>F120*H120</f>
        <v>2500</v>
      </c>
    </row>
    <row r="121" spans="1:9">
      <c r="A121" s="189" t="s">
        <v>163</v>
      </c>
      <c r="B121" s="195" t="s">
        <v>174</v>
      </c>
      <c r="C121" s="195" t="s">
        <v>180</v>
      </c>
      <c r="D121" s="195" t="s">
        <v>181</v>
      </c>
      <c r="E121" s="189" t="s">
        <v>413</v>
      </c>
      <c r="F121" s="195">
        <v>30</v>
      </c>
      <c r="G121" s="253"/>
      <c r="H121" s="203">
        <v>50</v>
      </c>
      <c r="I121" s="208">
        <f>F121*H121</f>
        <v>1500</v>
      </c>
    </row>
    <row r="122" spans="1:9">
      <c r="A122" s="189" t="s">
        <v>163</v>
      </c>
      <c r="B122" s="195" t="s">
        <v>174</v>
      </c>
      <c r="C122" s="195" t="s">
        <v>182</v>
      </c>
      <c r="D122" s="195" t="s">
        <v>181</v>
      </c>
      <c r="E122" s="189" t="s">
        <v>414</v>
      </c>
      <c r="F122" s="195">
        <v>20</v>
      </c>
      <c r="G122" s="252" t="s">
        <v>419</v>
      </c>
      <c r="H122" s="203">
        <v>50</v>
      </c>
      <c r="I122" s="208">
        <f>F122*H122</f>
        <v>1000</v>
      </c>
    </row>
    <row r="123" spans="1:9">
      <c r="A123" s="189" t="s">
        <v>163</v>
      </c>
      <c r="B123" s="195" t="s">
        <v>174</v>
      </c>
      <c r="C123" s="195" t="s">
        <v>182</v>
      </c>
      <c r="D123" s="195" t="s">
        <v>181</v>
      </c>
      <c r="E123" s="189" t="s">
        <v>415</v>
      </c>
      <c r="F123" s="195">
        <v>20</v>
      </c>
      <c r="G123" s="253"/>
      <c r="H123" s="203">
        <v>50</v>
      </c>
      <c r="I123" s="208">
        <f>F123*H123</f>
        <v>1000</v>
      </c>
    </row>
    <row r="124" spans="1:9">
      <c r="A124" s="189" t="s">
        <v>163</v>
      </c>
      <c r="B124" s="195" t="s">
        <v>174</v>
      </c>
      <c r="C124" s="195" t="s">
        <v>182</v>
      </c>
      <c r="D124" s="195" t="s">
        <v>181</v>
      </c>
      <c r="E124" s="189" t="s">
        <v>416</v>
      </c>
      <c r="F124" s="195">
        <v>20</v>
      </c>
      <c r="G124" s="253"/>
      <c r="H124" s="203">
        <v>50</v>
      </c>
      <c r="I124" s="208">
        <f>F124*H124</f>
        <v>1000</v>
      </c>
    </row>
    <row r="125" spans="1:9">
      <c r="A125" s="189" t="s">
        <v>163</v>
      </c>
      <c r="B125" s="195" t="s">
        <v>174</v>
      </c>
      <c r="C125" s="195" t="s">
        <v>182</v>
      </c>
      <c r="D125" s="195" t="s">
        <v>181</v>
      </c>
      <c r="E125" s="189" t="s">
        <v>417</v>
      </c>
      <c r="F125" s="195">
        <v>20</v>
      </c>
      <c r="G125" s="253"/>
      <c r="H125" s="203">
        <v>50</v>
      </c>
      <c r="I125" s="208">
        <f>F125*H125</f>
        <v>1000</v>
      </c>
    </row>
    <row r="126" spans="1:9">
      <c r="A126" s="189" t="s">
        <v>163</v>
      </c>
      <c r="B126" s="195" t="s">
        <v>174</v>
      </c>
      <c r="C126" s="195" t="s">
        <v>182</v>
      </c>
      <c r="D126" s="195" t="s">
        <v>181</v>
      </c>
      <c r="E126" s="189" t="s">
        <v>418</v>
      </c>
      <c r="F126" s="195">
        <v>20</v>
      </c>
      <c r="G126" s="253"/>
      <c r="H126" s="203">
        <v>50</v>
      </c>
      <c r="I126" s="208">
        <f>F126*H126</f>
        <v>1000</v>
      </c>
    </row>
    <row r="127" spans="1:9">
      <c r="A127" s="189" t="s">
        <v>164</v>
      </c>
      <c r="B127" s="195" t="s">
        <v>175</v>
      </c>
      <c r="C127" s="195" t="s">
        <v>153</v>
      </c>
      <c r="D127" s="195" t="s">
        <v>179</v>
      </c>
      <c r="E127" s="189" t="s">
        <v>422</v>
      </c>
      <c r="F127" s="195">
        <v>80</v>
      </c>
      <c r="G127" s="252" t="s">
        <v>420</v>
      </c>
      <c r="H127" s="203">
        <v>50</v>
      </c>
      <c r="I127" s="208">
        <f>F127*H127</f>
        <v>4000</v>
      </c>
    </row>
    <row r="128" spans="1:9">
      <c r="A128" s="189" t="s">
        <v>164</v>
      </c>
      <c r="B128" s="195" t="s">
        <v>175</v>
      </c>
      <c r="C128" s="195" t="s">
        <v>153</v>
      </c>
      <c r="D128" s="195" t="s">
        <v>179</v>
      </c>
      <c r="E128" s="189" t="s">
        <v>423</v>
      </c>
      <c r="F128" s="195">
        <v>160</v>
      </c>
      <c r="G128" s="253"/>
      <c r="H128" s="203">
        <v>50</v>
      </c>
      <c r="I128" s="208">
        <f>F128*H128</f>
        <v>8000</v>
      </c>
    </row>
    <row r="129" spans="1:9">
      <c r="A129" s="189" t="s">
        <v>164</v>
      </c>
      <c r="B129" s="195" t="s">
        <v>175</v>
      </c>
      <c r="C129" s="195" t="s">
        <v>153</v>
      </c>
      <c r="D129" s="195" t="s">
        <v>179</v>
      </c>
      <c r="E129" s="189" t="s">
        <v>424</v>
      </c>
      <c r="F129" s="195">
        <v>280</v>
      </c>
      <c r="G129" s="253"/>
      <c r="H129" s="203">
        <v>50</v>
      </c>
      <c r="I129" s="208">
        <f>F129*H129</f>
        <v>14000</v>
      </c>
    </row>
    <row r="130" spans="1:9">
      <c r="A130" s="189" t="s">
        <v>164</v>
      </c>
      <c r="B130" s="195" t="s">
        <v>175</v>
      </c>
      <c r="C130" s="195" t="s">
        <v>153</v>
      </c>
      <c r="D130" s="195" t="s">
        <v>179</v>
      </c>
      <c r="E130" s="189" t="s">
        <v>425</v>
      </c>
      <c r="F130" s="195">
        <v>200</v>
      </c>
      <c r="G130" s="253"/>
      <c r="H130" s="203">
        <v>50</v>
      </c>
      <c r="I130" s="208">
        <f>F130*H130</f>
        <v>10000</v>
      </c>
    </row>
    <row r="131" spans="1:9">
      <c r="A131" s="189" t="s">
        <v>164</v>
      </c>
      <c r="B131" s="195" t="s">
        <v>175</v>
      </c>
      <c r="C131" s="195" t="s">
        <v>153</v>
      </c>
      <c r="D131" s="195" t="s">
        <v>179</v>
      </c>
      <c r="E131" s="189" t="s">
        <v>426</v>
      </c>
      <c r="F131" s="195">
        <v>80</v>
      </c>
      <c r="G131" s="253"/>
      <c r="H131" s="203">
        <v>50</v>
      </c>
      <c r="I131" s="208">
        <f>F131*H131</f>
        <v>4000</v>
      </c>
    </row>
    <row r="132" spans="1:9">
      <c r="A132" s="189" t="s">
        <v>164</v>
      </c>
      <c r="B132" s="195" t="s">
        <v>175</v>
      </c>
      <c r="C132" s="195" t="s">
        <v>153</v>
      </c>
      <c r="D132" s="195" t="s">
        <v>181</v>
      </c>
      <c r="E132" s="189" t="s">
        <v>279</v>
      </c>
      <c r="F132" s="195">
        <v>120</v>
      </c>
      <c r="G132" s="252" t="s">
        <v>421</v>
      </c>
      <c r="H132" s="203">
        <v>50</v>
      </c>
      <c r="I132" s="208">
        <f>F132*H132</f>
        <v>6000</v>
      </c>
    </row>
    <row r="133" spans="1:9">
      <c r="A133" s="189" t="s">
        <v>164</v>
      </c>
      <c r="B133" s="195" t="s">
        <v>175</v>
      </c>
      <c r="C133" s="195" t="s">
        <v>153</v>
      </c>
      <c r="D133" s="195" t="s">
        <v>181</v>
      </c>
      <c r="E133" s="189" t="s">
        <v>280</v>
      </c>
      <c r="F133" s="195">
        <v>240</v>
      </c>
      <c r="G133" s="253"/>
      <c r="H133" s="203">
        <v>50</v>
      </c>
      <c r="I133" s="208">
        <f>F133*H133</f>
        <v>12000</v>
      </c>
    </row>
    <row r="134" spans="1:9">
      <c r="A134" s="189" t="s">
        <v>164</v>
      </c>
      <c r="B134" s="195" t="s">
        <v>175</v>
      </c>
      <c r="C134" s="195" t="s">
        <v>153</v>
      </c>
      <c r="D134" s="195" t="s">
        <v>181</v>
      </c>
      <c r="E134" s="189" t="s">
        <v>281</v>
      </c>
      <c r="F134" s="195">
        <v>420</v>
      </c>
      <c r="G134" s="253"/>
      <c r="H134" s="203">
        <v>50</v>
      </c>
      <c r="I134" s="208">
        <f>F134*H134</f>
        <v>21000</v>
      </c>
    </row>
    <row r="135" spans="1:9">
      <c r="A135" s="189" t="s">
        <v>164</v>
      </c>
      <c r="B135" s="195" t="s">
        <v>175</v>
      </c>
      <c r="C135" s="195" t="s">
        <v>153</v>
      </c>
      <c r="D135" s="195" t="s">
        <v>181</v>
      </c>
      <c r="E135" s="189" t="s">
        <v>282</v>
      </c>
      <c r="F135" s="195">
        <v>300</v>
      </c>
      <c r="G135" s="253"/>
      <c r="H135" s="203">
        <v>50</v>
      </c>
      <c r="I135" s="208">
        <f>F135*H135</f>
        <v>15000</v>
      </c>
    </row>
    <row r="136" spans="1:9">
      <c r="A136" s="189" t="s">
        <v>164</v>
      </c>
      <c r="B136" s="195" t="s">
        <v>175</v>
      </c>
      <c r="C136" s="195" t="s">
        <v>153</v>
      </c>
      <c r="D136" s="195" t="s">
        <v>181</v>
      </c>
      <c r="E136" s="189" t="s">
        <v>283</v>
      </c>
      <c r="F136" s="195">
        <v>120</v>
      </c>
      <c r="G136" s="253"/>
      <c r="H136" s="203">
        <v>50</v>
      </c>
      <c r="I136" s="208">
        <f>F136*H136</f>
        <v>6000</v>
      </c>
    </row>
    <row r="137" spans="1:9">
      <c r="A137" s="189" t="s">
        <v>164</v>
      </c>
      <c r="B137" s="195" t="s">
        <v>175</v>
      </c>
      <c r="C137" s="195" t="s">
        <v>180</v>
      </c>
      <c r="D137" s="195" t="s">
        <v>179</v>
      </c>
      <c r="E137" s="189" t="s">
        <v>428</v>
      </c>
      <c r="F137" s="195">
        <v>46</v>
      </c>
      <c r="G137" s="252" t="s">
        <v>427</v>
      </c>
      <c r="H137" s="203">
        <v>50</v>
      </c>
      <c r="I137" s="208">
        <f>F137*H137</f>
        <v>2300</v>
      </c>
    </row>
    <row r="138" spans="1:9">
      <c r="A138" s="189" t="s">
        <v>164</v>
      </c>
      <c r="B138" s="195" t="s">
        <v>175</v>
      </c>
      <c r="C138" s="195" t="s">
        <v>180</v>
      </c>
      <c r="D138" s="195" t="s">
        <v>179</v>
      </c>
      <c r="E138" s="189" t="s">
        <v>429</v>
      </c>
      <c r="F138" s="195">
        <v>75</v>
      </c>
      <c r="G138" s="253"/>
      <c r="H138" s="203">
        <v>50</v>
      </c>
      <c r="I138" s="208">
        <f>F138*H138</f>
        <v>3750</v>
      </c>
    </row>
    <row r="139" spans="1:9">
      <c r="A139" s="189" t="s">
        <v>164</v>
      </c>
      <c r="B139" s="195" t="s">
        <v>175</v>
      </c>
      <c r="C139" s="195" t="s">
        <v>180</v>
      </c>
      <c r="D139" s="195" t="s">
        <v>179</v>
      </c>
      <c r="E139" s="189" t="s">
        <v>430</v>
      </c>
      <c r="F139" s="195">
        <v>132</v>
      </c>
      <c r="G139" s="253"/>
      <c r="H139" s="203">
        <v>50</v>
      </c>
      <c r="I139" s="208">
        <f>F139*H139</f>
        <v>6600</v>
      </c>
    </row>
    <row r="140" spans="1:9">
      <c r="A140" s="189" t="s">
        <v>164</v>
      </c>
      <c r="B140" s="195" t="s">
        <v>175</v>
      </c>
      <c r="C140" s="195" t="s">
        <v>180</v>
      </c>
      <c r="D140" s="195" t="s">
        <v>179</v>
      </c>
      <c r="E140" s="189" t="s">
        <v>431</v>
      </c>
      <c r="F140" s="195">
        <v>110</v>
      </c>
      <c r="G140" s="253"/>
      <c r="H140" s="203">
        <v>50</v>
      </c>
      <c r="I140" s="208">
        <f>F140*H140</f>
        <v>5500</v>
      </c>
    </row>
    <row r="141" spans="1:9">
      <c r="A141" s="189" t="s">
        <v>164</v>
      </c>
      <c r="B141" s="195" t="s">
        <v>175</v>
      </c>
      <c r="C141" s="195" t="s">
        <v>180</v>
      </c>
      <c r="D141" s="195" t="s">
        <v>179</v>
      </c>
      <c r="E141" s="189" t="s">
        <v>432</v>
      </c>
      <c r="F141" s="195">
        <v>40</v>
      </c>
      <c r="G141" s="253"/>
      <c r="H141" s="203">
        <v>50</v>
      </c>
      <c r="I141" s="208">
        <f>F141*H141</f>
        <v>2000</v>
      </c>
    </row>
    <row r="142" spans="1:9">
      <c r="A142" s="189" t="s">
        <v>164</v>
      </c>
      <c r="B142" s="195" t="s">
        <v>175</v>
      </c>
      <c r="C142" s="195" t="s">
        <v>182</v>
      </c>
      <c r="D142" s="195" t="s">
        <v>181</v>
      </c>
      <c r="E142" s="189" t="s">
        <v>434</v>
      </c>
      <c r="F142" s="195">
        <v>50</v>
      </c>
      <c r="G142" s="252" t="s">
        <v>433</v>
      </c>
      <c r="H142" s="203">
        <v>50</v>
      </c>
      <c r="I142" s="208">
        <f>F142*H142</f>
        <v>2500</v>
      </c>
    </row>
    <row r="143" spans="1:9">
      <c r="A143" s="189" t="s">
        <v>164</v>
      </c>
      <c r="B143" s="195" t="s">
        <v>175</v>
      </c>
      <c r="C143" s="195" t="s">
        <v>182</v>
      </c>
      <c r="D143" s="195" t="s">
        <v>181</v>
      </c>
      <c r="E143" s="189" t="s">
        <v>435</v>
      </c>
      <c r="F143" s="195">
        <v>100</v>
      </c>
      <c r="G143" s="253"/>
      <c r="H143" s="203">
        <v>50</v>
      </c>
      <c r="I143" s="208">
        <f>F143*H143</f>
        <v>5000</v>
      </c>
    </row>
    <row r="144" spans="1:9">
      <c r="A144" s="189" t="s">
        <v>164</v>
      </c>
      <c r="B144" s="195" t="s">
        <v>175</v>
      </c>
      <c r="C144" s="195" t="s">
        <v>182</v>
      </c>
      <c r="D144" s="195" t="s">
        <v>181</v>
      </c>
      <c r="E144" s="189" t="s">
        <v>436</v>
      </c>
      <c r="F144" s="195">
        <v>176</v>
      </c>
      <c r="G144" s="253"/>
      <c r="H144" s="203">
        <v>50</v>
      </c>
      <c r="I144" s="208">
        <f>F144*H144</f>
        <v>8800</v>
      </c>
    </row>
    <row r="145" spans="1:9">
      <c r="A145" s="189" t="s">
        <v>164</v>
      </c>
      <c r="B145" s="195" t="s">
        <v>175</v>
      </c>
      <c r="C145" s="195" t="s">
        <v>182</v>
      </c>
      <c r="D145" s="195" t="s">
        <v>181</v>
      </c>
      <c r="E145" s="189" t="s">
        <v>437</v>
      </c>
      <c r="F145" s="195">
        <v>125</v>
      </c>
      <c r="G145" s="253"/>
      <c r="H145" s="203">
        <v>50</v>
      </c>
      <c r="I145" s="208">
        <f>F145*H145</f>
        <v>6250</v>
      </c>
    </row>
    <row r="146" spans="1:9">
      <c r="A146" s="189" t="s">
        <v>164</v>
      </c>
      <c r="B146" s="195" t="s">
        <v>175</v>
      </c>
      <c r="C146" s="195" t="s">
        <v>182</v>
      </c>
      <c r="D146" s="195" t="s">
        <v>181</v>
      </c>
      <c r="E146" s="189" t="s">
        <v>438</v>
      </c>
      <c r="F146" s="195">
        <v>50</v>
      </c>
      <c r="G146" s="253"/>
      <c r="H146" s="203">
        <v>50</v>
      </c>
      <c r="I146" s="208">
        <f>F146*H146</f>
        <v>2500</v>
      </c>
    </row>
    <row r="147" spans="1:9">
      <c r="A147" s="189" t="s">
        <v>165</v>
      </c>
      <c r="B147" s="195" t="s">
        <v>176</v>
      </c>
      <c r="C147" s="195" t="s">
        <v>153</v>
      </c>
      <c r="D147" s="195" t="s">
        <v>183</v>
      </c>
      <c r="E147" s="189" t="s">
        <v>440</v>
      </c>
      <c r="F147" s="195">
        <v>80</v>
      </c>
      <c r="G147" s="252" t="s">
        <v>439</v>
      </c>
      <c r="H147" s="203">
        <v>50</v>
      </c>
      <c r="I147" s="208">
        <f>F147*H147</f>
        <v>4000</v>
      </c>
    </row>
    <row r="148" spans="1:9">
      <c r="A148" s="189" t="s">
        <v>165</v>
      </c>
      <c r="B148" s="195" t="s">
        <v>176</v>
      </c>
      <c r="C148" s="195" t="s">
        <v>153</v>
      </c>
      <c r="D148" s="195" t="s">
        <v>183</v>
      </c>
      <c r="E148" s="189" t="s">
        <v>441</v>
      </c>
      <c r="F148" s="195">
        <v>160</v>
      </c>
      <c r="G148" s="253"/>
      <c r="H148" s="203">
        <v>50</v>
      </c>
      <c r="I148" s="208">
        <f>F148*H148</f>
        <v>8000</v>
      </c>
    </row>
    <row r="149" spans="1:9">
      <c r="A149" s="189" t="s">
        <v>165</v>
      </c>
      <c r="B149" s="195" t="s">
        <v>176</v>
      </c>
      <c r="C149" s="195" t="s">
        <v>153</v>
      </c>
      <c r="D149" s="195" t="s">
        <v>183</v>
      </c>
      <c r="E149" s="189" t="s">
        <v>442</v>
      </c>
      <c r="F149" s="195">
        <v>280</v>
      </c>
      <c r="G149" s="253"/>
      <c r="H149" s="203">
        <v>50</v>
      </c>
      <c r="I149" s="208">
        <f>F149*H149</f>
        <v>14000</v>
      </c>
    </row>
    <row r="150" spans="1:9">
      <c r="A150" s="189" t="s">
        <v>165</v>
      </c>
      <c r="B150" s="195" t="s">
        <v>176</v>
      </c>
      <c r="C150" s="195" t="s">
        <v>153</v>
      </c>
      <c r="D150" s="195" t="s">
        <v>183</v>
      </c>
      <c r="E150" s="189" t="s">
        <v>443</v>
      </c>
      <c r="F150" s="195">
        <v>200</v>
      </c>
      <c r="G150" s="253"/>
      <c r="H150" s="203">
        <v>50</v>
      </c>
      <c r="I150" s="208">
        <f>F150*H150</f>
        <v>10000</v>
      </c>
    </row>
    <row r="151" spans="1:9">
      <c r="A151" s="189" t="s">
        <v>165</v>
      </c>
      <c r="B151" s="195" t="s">
        <v>176</v>
      </c>
      <c r="C151" s="195" t="s">
        <v>153</v>
      </c>
      <c r="D151" s="195" t="s">
        <v>183</v>
      </c>
      <c r="E151" s="189" t="s">
        <v>444</v>
      </c>
      <c r="F151" s="195">
        <v>80</v>
      </c>
      <c r="G151" s="253"/>
      <c r="H151" s="203">
        <v>50</v>
      </c>
      <c r="I151" s="208">
        <f>F151*H151</f>
        <v>4000</v>
      </c>
    </row>
    <row r="152" spans="1:9">
      <c r="A152" s="189" t="s">
        <v>165</v>
      </c>
      <c r="B152" s="195" t="s">
        <v>176</v>
      </c>
      <c r="C152" s="195" t="s">
        <v>153</v>
      </c>
      <c r="D152" s="195" t="s">
        <v>184</v>
      </c>
      <c r="E152" s="189" t="s">
        <v>446</v>
      </c>
      <c r="F152" s="195">
        <v>80</v>
      </c>
      <c r="G152" s="252" t="s">
        <v>445</v>
      </c>
      <c r="H152" s="203">
        <v>50</v>
      </c>
      <c r="I152" s="208">
        <f>F152*H152</f>
        <v>4000</v>
      </c>
    </row>
    <row r="153" spans="1:9">
      <c r="A153" s="189" t="s">
        <v>165</v>
      </c>
      <c r="B153" s="195" t="s">
        <v>176</v>
      </c>
      <c r="C153" s="195" t="s">
        <v>153</v>
      </c>
      <c r="D153" s="195" t="s">
        <v>184</v>
      </c>
      <c r="E153" s="189" t="s">
        <v>447</v>
      </c>
      <c r="F153" s="195">
        <v>160</v>
      </c>
      <c r="G153" s="253"/>
      <c r="H153" s="203">
        <v>50</v>
      </c>
      <c r="I153" s="208">
        <f>F153*H153</f>
        <v>8000</v>
      </c>
    </row>
    <row r="154" spans="1:9">
      <c r="A154" s="189" t="s">
        <v>165</v>
      </c>
      <c r="B154" s="195" t="s">
        <v>176</v>
      </c>
      <c r="C154" s="195" t="s">
        <v>153</v>
      </c>
      <c r="D154" s="195" t="s">
        <v>184</v>
      </c>
      <c r="E154" s="189" t="s">
        <v>448</v>
      </c>
      <c r="F154" s="195">
        <v>280</v>
      </c>
      <c r="G154" s="253"/>
      <c r="H154" s="203">
        <v>50</v>
      </c>
      <c r="I154" s="208">
        <f>F154*H154</f>
        <v>14000</v>
      </c>
    </row>
    <row r="155" spans="1:9">
      <c r="A155" s="189" t="s">
        <v>165</v>
      </c>
      <c r="B155" s="195" t="s">
        <v>176</v>
      </c>
      <c r="C155" s="195" t="s">
        <v>153</v>
      </c>
      <c r="D155" s="195" t="s">
        <v>184</v>
      </c>
      <c r="E155" s="189" t="s">
        <v>449</v>
      </c>
      <c r="F155" s="195">
        <v>200</v>
      </c>
      <c r="G155" s="253"/>
      <c r="H155" s="203">
        <v>50</v>
      </c>
      <c r="I155" s="208">
        <f>F155*H155</f>
        <v>10000</v>
      </c>
    </row>
    <row r="156" spans="1:9">
      <c r="A156" s="189" t="s">
        <v>165</v>
      </c>
      <c r="B156" s="195" t="s">
        <v>176</v>
      </c>
      <c r="C156" s="195" t="s">
        <v>180</v>
      </c>
      <c r="D156" s="195" t="s">
        <v>183</v>
      </c>
      <c r="E156" s="189" t="s">
        <v>451</v>
      </c>
      <c r="F156" s="195">
        <v>20</v>
      </c>
      <c r="G156" s="252" t="s">
        <v>450</v>
      </c>
      <c r="H156" s="203">
        <v>50</v>
      </c>
      <c r="I156" s="208">
        <f>F156*H156</f>
        <v>1000</v>
      </c>
    </row>
    <row r="157" spans="1:9">
      <c r="A157" s="189" t="s">
        <v>165</v>
      </c>
      <c r="B157" s="195" t="s">
        <v>176</v>
      </c>
      <c r="C157" s="195" t="s">
        <v>180</v>
      </c>
      <c r="D157" s="195" t="s">
        <v>183</v>
      </c>
      <c r="E157" s="189" t="s">
        <v>452</v>
      </c>
      <c r="F157" s="195">
        <v>30</v>
      </c>
      <c r="G157" s="253"/>
      <c r="H157" s="203">
        <v>50</v>
      </c>
      <c r="I157" s="208">
        <f>F157*H157</f>
        <v>1500</v>
      </c>
    </row>
    <row r="158" spans="1:9">
      <c r="A158" s="189" t="s">
        <v>165</v>
      </c>
      <c r="B158" s="195" t="s">
        <v>176</v>
      </c>
      <c r="C158" s="195" t="s">
        <v>180</v>
      </c>
      <c r="D158" s="195" t="s">
        <v>183</v>
      </c>
      <c r="E158" s="189" t="s">
        <v>453</v>
      </c>
      <c r="F158" s="195">
        <v>90</v>
      </c>
      <c r="G158" s="253"/>
      <c r="H158" s="203">
        <v>50</v>
      </c>
      <c r="I158" s="208">
        <f>F158*H158</f>
        <v>4500</v>
      </c>
    </row>
    <row r="159" spans="1:9">
      <c r="A159" s="189" t="s">
        <v>165</v>
      </c>
      <c r="B159" s="195" t="s">
        <v>176</v>
      </c>
      <c r="C159" s="195" t="s">
        <v>180</v>
      </c>
      <c r="D159" s="195" t="s">
        <v>183</v>
      </c>
      <c r="E159" s="189" t="s">
        <v>454</v>
      </c>
      <c r="F159" s="195">
        <v>75</v>
      </c>
      <c r="G159" s="253"/>
      <c r="H159" s="203">
        <v>50</v>
      </c>
      <c r="I159" s="208">
        <f>F159*H159</f>
        <v>3750</v>
      </c>
    </row>
    <row r="160" spans="1:9">
      <c r="A160" s="189" t="s">
        <v>165</v>
      </c>
      <c r="B160" s="195" t="s">
        <v>176</v>
      </c>
      <c r="C160" s="195" t="s">
        <v>180</v>
      </c>
      <c r="D160" s="195" t="s">
        <v>183</v>
      </c>
      <c r="E160" s="189" t="s">
        <v>455</v>
      </c>
      <c r="F160" s="195">
        <v>20</v>
      </c>
      <c r="G160" s="253"/>
      <c r="H160" s="203">
        <v>50</v>
      </c>
      <c r="I160" s="208">
        <f>F160*H160</f>
        <v>1000</v>
      </c>
    </row>
    <row r="161" spans="1:9">
      <c r="A161" s="189" t="s">
        <v>165</v>
      </c>
      <c r="B161" s="195" t="s">
        <v>176</v>
      </c>
      <c r="C161" s="195" t="s">
        <v>180</v>
      </c>
      <c r="D161" s="195" t="s">
        <v>184</v>
      </c>
      <c r="E161" s="189" t="s">
        <v>457</v>
      </c>
      <c r="F161" s="195">
        <v>46</v>
      </c>
      <c r="G161" s="252" t="s">
        <v>456</v>
      </c>
      <c r="H161" s="203">
        <v>50</v>
      </c>
      <c r="I161" s="208">
        <f>F161*H161</f>
        <v>2300</v>
      </c>
    </row>
    <row r="162" spans="1:9">
      <c r="A162" s="189" t="s">
        <v>165</v>
      </c>
      <c r="B162" s="195" t="s">
        <v>176</v>
      </c>
      <c r="C162" s="195" t="s">
        <v>180</v>
      </c>
      <c r="D162" s="195" t="s">
        <v>184</v>
      </c>
      <c r="E162" s="189" t="s">
        <v>458</v>
      </c>
      <c r="F162" s="195">
        <v>75</v>
      </c>
      <c r="G162" s="253"/>
      <c r="H162" s="203">
        <v>50</v>
      </c>
      <c r="I162" s="208">
        <f>F162*H162</f>
        <v>3750</v>
      </c>
    </row>
    <row r="163" spans="1:9">
      <c r="A163" s="189" t="s">
        <v>165</v>
      </c>
      <c r="B163" s="195" t="s">
        <v>176</v>
      </c>
      <c r="C163" s="195" t="s">
        <v>180</v>
      </c>
      <c r="D163" s="195" t="s">
        <v>184</v>
      </c>
      <c r="E163" s="189" t="s">
        <v>459</v>
      </c>
      <c r="F163" s="195">
        <v>132</v>
      </c>
      <c r="G163" s="253"/>
      <c r="H163" s="203">
        <v>50</v>
      </c>
      <c r="I163" s="208">
        <f>F163*H163</f>
        <v>6600</v>
      </c>
    </row>
    <row r="164" spans="1:9">
      <c r="A164" s="189" t="s">
        <v>165</v>
      </c>
      <c r="B164" s="195" t="s">
        <v>176</v>
      </c>
      <c r="C164" s="195" t="s">
        <v>180</v>
      </c>
      <c r="D164" s="195" t="s">
        <v>184</v>
      </c>
      <c r="E164" s="189" t="s">
        <v>460</v>
      </c>
      <c r="F164" s="195">
        <v>110</v>
      </c>
      <c r="G164" s="253"/>
      <c r="H164" s="203">
        <v>50</v>
      </c>
      <c r="I164" s="208">
        <f>F164*H164</f>
        <v>5500</v>
      </c>
    </row>
    <row r="165" spans="1:9">
      <c r="A165" s="189" t="s">
        <v>165</v>
      </c>
      <c r="B165" s="195" t="s">
        <v>176</v>
      </c>
      <c r="C165" s="195" t="s">
        <v>180</v>
      </c>
      <c r="D165" s="195" t="s">
        <v>184</v>
      </c>
      <c r="E165" s="189" t="s">
        <v>461</v>
      </c>
      <c r="F165" s="195">
        <v>40</v>
      </c>
      <c r="G165" s="253"/>
      <c r="H165" s="203">
        <v>50</v>
      </c>
      <c r="I165" s="208">
        <f>F165*H165</f>
        <v>2000</v>
      </c>
    </row>
    <row r="166" spans="1:9">
      <c r="A166" s="189" t="s">
        <v>165</v>
      </c>
      <c r="B166" s="195" t="s">
        <v>176</v>
      </c>
      <c r="C166" s="195" t="s">
        <v>182</v>
      </c>
      <c r="D166" s="195" t="s">
        <v>181</v>
      </c>
      <c r="E166" s="189" t="s">
        <v>463</v>
      </c>
      <c r="F166" s="195">
        <v>40</v>
      </c>
      <c r="G166" s="252" t="s">
        <v>462</v>
      </c>
      <c r="H166" s="203">
        <v>50</v>
      </c>
      <c r="I166" s="208">
        <f>F166*H166</f>
        <v>2000</v>
      </c>
    </row>
    <row r="167" spans="1:9">
      <c r="A167" s="189" t="s">
        <v>165</v>
      </c>
      <c r="B167" s="195" t="s">
        <v>176</v>
      </c>
      <c r="C167" s="195" t="s">
        <v>182</v>
      </c>
      <c r="D167" s="195" t="s">
        <v>181</v>
      </c>
      <c r="E167" s="189" t="s">
        <v>464</v>
      </c>
      <c r="F167" s="195">
        <v>80</v>
      </c>
      <c r="G167" s="253"/>
      <c r="H167" s="203">
        <v>50</v>
      </c>
      <c r="I167" s="208">
        <f>F167*H167</f>
        <v>4000</v>
      </c>
    </row>
    <row r="168" spans="1:9">
      <c r="A168" s="189" t="s">
        <v>165</v>
      </c>
      <c r="B168" s="195" t="s">
        <v>176</v>
      </c>
      <c r="C168" s="195" t="s">
        <v>182</v>
      </c>
      <c r="D168" s="195" t="s">
        <v>181</v>
      </c>
      <c r="E168" s="189" t="s">
        <v>465</v>
      </c>
      <c r="F168" s="195">
        <v>140</v>
      </c>
      <c r="G168" s="253"/>
      <c r="H168" s="203">
        <v>50</v>
      </c>
      <c r="I168" s="208">
        <f>F168*H168</f>
        <v>7000</v>
      </c>
    </row>
    <row r="169" spans="1:9">
      <c r="A169" s="189" t="s">
        <v>165</v>
      </c>
      <c r="B169" s="195" t="s">
        <v>176</v>
      </c>
      <c r="C169" s="195" t="s">
        <v>182</v>
      </c>
      <c r="D169" s="195" t="s">
        <v>181</v>
      </c>
      <c r="E169" s="189" t="s">
        <v>466</v>
      </c>
      <c r="F169" s="195">
        <v>100</v>
      </c>
      <c r="G169" s="253"/>
      <c r="H169" s="203">
        <v>50</v>
      </c>
      <c r="I169" s="208">
        <f>F169*H169</f>
        <v>5000</v>
      </c>
    </row>
    <row r="170" spans="1:9">
      <c r="A170" s="189" t="s">
        <v>165</v>
      </c>
      <c r="B170" s="195" t="s">
        <v>176</v>
      </c>
      <c r="C170" s="195" t="s">
        <v>182</v>
      </c>
      <c r="D170" s="195" t="s">
        <v>181</v>
      </c>
      <c r="E170" s="189" t="s">
        <v>467</v>
      </c>
      <c r="F170" s="195">
        <v>40</v>
      </c>
      <c r="G170" s="253"/>
      <c r="H170" s="203">
        <v>50</v>
      </c>
      <c r="I170" s="208">
        <f>F170*H170</f>
        <v>2000</v>
      </c>
    </row>
    <row r="171" spans="1:9">
      <c r="A171" s="195" t="s">
        <v>203</v>
      </c>
      <c r="B171" s="195" t="s">
        <v>204</v>
      </c>
      <c r="C171" s="195" t="s">
        <v>153</v>
      </c>
      <c r="D171" s="195" t="s">
        <v>187</v>
      </c>
      <c r="E171" s="189" t="s">
        <v>205</v>
      </c>
      <c r="F171" s="195">
        <v>40</v>
      </c>
      <c r="G171" s="254" t="s">
        <v>478</v>
      </c>
      <c r="H171" s="203">
        <v>50</v>
      </c>
      <c r="I171" s="208">
        <f>F171*H171</f>
        <v>2000</v>
      </c>
    </row>
    <row r="172" spans="1:9">
      <c r="A172" s="195" t="s">
        <v>203</v>
      </c>
      <c r="B172" s="195" t="s">
        <v>204</v>
      </c>
      <c r="C172" s="195" t="s">
        <v>153</v>
      </c>
      <c r="D172" s="195" t="s">
        <v>187</v>
      </c>
      <c r="E172" s="189" t="s">
        <v>206</v>
      </c>
      <c r="F172" s="195">
        <v>80</v>
      </c>
      <c r="G172" s="253"/>
      <c r="H172" s="203">
        <v>50</v>
      </c>
      <c r="I172" s="208">
        <f>F172*H172</f>
        <v>4000</v>
      </c>
    </row>
    <row r="173" spans="1:9">
      <c r="A173" s="195" t="s">
        <v>203</v>
      </c>
      <c r="B173" s="195" t="s">
        <v>204</v>
      </c>
      <c r="C173" s="195" t="s">
        <v>153</v>
      </c>
      <c r="D173" s="195" t="s">
        <v>187</v>
      </c>
      <c r="E173" s="189" t="s">
        <v>207</v>
      </c>
      <c r="F173" s="195">
        <v>140</v>
      </c>
      <c r="G173" s="253"/>
      <c r="H173" s="203">
        <v>50</v>
      </c>
      <c r="I173" s="208">
        <f>F173*H173</f>
        <v>7000</v>
      </c>
    </row>
    <row r="174" spans="1:9">
      <c r="A174" s="195" t="s">
        <v>203</v>
      </c>
      <c r="B174" s="195" t="s">
        <v>204</v>
      </c>
      <c r="C174" s="195" t="s">
        <v>153</v>
      </c>
      <c r="D174" s="195" t="s">
        <v>187</v>
      </c>
      <c r="E174" s="189" t="s">
        <v>208</v>
      </c>
      <c r="F174" s="195">
        <v>100</v>
      </c>
      <c r="G174" s="253"/>
      <c r="H174" s="203">
        <v>50</v>
      </c>
      <c r="I174" s="208">
        <f>F174*H174</f>
        <v>5000</v>
      </c>
    </row>
    <row r="175" spans="1:9">
      <c r="A175" s="195" t="s">
        <v>203</v>
      </c>
      <c r="B175" s="195" t="s">
        <v>204</v>
      </c>
      <c r="C175" s="195" t="s">
        <v>153</v>
      </c>
      <c r="D175" s="195" t="s">
        <v>187</v>
      </c>
      <c r="E175" s="189" t="s">
        <v>209</v>
      </c>
      <c r="F175" s="195">
        <v>40</v>
      </c>
      <c r="G175" s="253"/>
      <c r="H175" s="203">
        <v>50</v>
      </c>
      <c r="I175" s="208">
        <f>F175*H175</f>
        <v>2000</v>
      </c>
    </row>
    <row r="176" spans="1:9" ht="15" customHeight="1">
      <c r="A176" s="195" t="s">
        <v>203</v>
      </c>
      <c r="B176" s="195" t="s">
        <v>204</v>
      </c>
      <c r="C176" s="195" t="s">
        <v>180</v>
      </c>
      <c r="D176" s="195" t="s">
        <v>187</v>
      </c>
      <c r="E176" s="189" t="s">
        <v>210</v>
      </c>
      <c r="F176" s="195">
        <v>30</v>
      </c>
      <c r="G176" s="254" t="s">
        <v>478</v>
      </c>
      <c r="H176" s="203">
        <v>50</v>
      </c>
      <c r="I176" s="208">
        <f>F176*H176</f>
        <v>1500</v>
      </c>
    </row>
    <row r="177" spans="1:9">
      <c r="A177" s="195" t="s">
        <v>203</v>
      </c>
      <c r="B177" s="195" t="s">
        <v>204</v>
      </c>
      <c r="C177" s="195" t="s">
        <v>180</v>
      </c>
      <c r="D177" s="195" t="s">
        <v>187</v>
      </c>
      <c r="E177" s="189" t="s">
        <v>211</v>
      </c>
      <c r="F177" s="195">
        <v>60</v>
      </c>
      <c r="G177" s="253"/>
      <c r="H177" s="203">
        <v>50</v>
      </c>
      <c r="I177" s="208">
        <f>F177*H177</f>
        <v>3000</v>
      </c>
    </row>
    <row r="178" spans="1:9">
      <c r="A178" s="195" t="s">
        <v>203</v>
      </c>
      <c r="B178" s="195" t="s">
        <v>204</v>
      </c>
      <c r="C178" s="195" t="s">
        <v>180</v>
      </c>
      <c r="D178" s="195" t="s">
        <v>187</v>
      </c>
      <c r="E178" s="189" t="s">
        <v>212</v>
      </c>
      <c r="F178" s="195">
        <v>105</v>
      </c>
      <c r="G178" s="253"/>
      <c r="H178" s="203">
        <v>50</v>
      </c>
      <c r="I178" s="208">
        <f>F178*H178</f>
        <v>5250</v>
      </c>
    </row>
    <row r="179" spans="1:9">
      <c r="A179" s="195" t="s">
        <v>203</v>
      </c>
      <c r="B179" s="195" t="s">
        <v>204</v>
      </c>
      <c r="C179" s="195" t="s">
        <v>180</v>
      </c>
      <c r="D179" s="195" t="s">
        <v>187</v>
      </c>
      <c r="E179" s="189" t="s">
        <v>213</v>
      </c>
      <c r="F179" s="195">
        <v>75</v>
      </c>
      <c r="G179" s="253"/>
      <c r="H179" s="203">
        <v>50</v>
      </c>
      <c r="I179" s="208">
        <f>F179*H179</f>
        <v>3750</v>
      </c>
    </row>
    <row r="180" spans="1:9">
      <c r="A180" s="195" t="s">
        <v>203</v>
      </c>
      <c r="B180" s="195" t="s">
        <v>204</v>
      </c>
      <c r="C180" s="195" t="s">
        <v>180</v>
      </c>
      <c r="D180" s="195" t="s">
        <v>187</v>
      </c>
      <c r="E180" s="189" t="s">
        <v>214</v>
      </c>
      <c r="F180" s="195">
        <v>30</v>
      </c>
      <c r="G180" s="253"/>
      <c r="H180" s="203">
        <v>50</v>
      </c>
      <c r="I180" s="208">
        <f>F180*H180</f>
        <v>1500</v>
      </c>
    </row>
    <row r="181" spans="1:9" ht="15" customHeight="1">
      <c r="A181" s="195" t="s">
        <v>203</v>
      </c>
      <c r="B181" s="195" t="s">
        <v>204</v>
      </c>
      <c r="C181" s="195" t="s">
        <v>182</v>
      </c>
      <c r="D181" s="195" t="s">
        <v>187</v>
      </c>
      <c r="E181" s="189" t="s">
        <v>215</v>
      </c>
      <c r="F181" s="195">
        <v>40</v>
      </c>
      <c r="G181" s="254" t="s">
        <v>478</v>
      </c>
      <c r="H181" s="203">
        <v>50</v>
      </c>
      <c r="I181" s="208">
        <f>F181*H181</f>
        <v>2000</v>
      </c>
    </row>
    <row r="182" spans="1:9">
      <c r="A182" s="195" t="s">
        <v>203</v>
      </c>
      <c r="B182" s="195" t="s">
        <v>204</v>
      </c>
      <c r="C182" s="195" t="s">
        <v>182</v>
      </c>
      <c r="D182" s="195" t="s">
        <v>187</v>
      </c>
      <c r="E182" s="189" t="s">
        <v>216</v>
      </c>
      <c r="F182" s="195">
        <v>80</v>
      </c>
      <c r="G182" s="253"/>
      <c r="H182" s="203">
        <v>50</v>
      </c>
      <c r="I182" s="208">
        <f>F182*H182</f>
        <v>4000</v>
      </c>
    </row>
    <row r="183" spans="1:9">
      <c r="A183" s="195" t="s">
        <v>203</v>
      </c>
      <c r="B183" s="195" t="s">
        <v>204</v>
      </c>
      <c r="C183" s="195" t="s">
        <v>182</v>
      </c>
      <c r="D183" s="195" t="s">
        <v>187</v>
      </c>
      <c r="E183" s="189" t="s">
        <v>217</v>
      </c>
      <c r="F183" s="195">
        <v>140</v>
      </c>
      <c r="G183" s="253"/>
      <c r="H183" s="203">
        <v>50</v>
      </c>
      <c r="I183" s="208">
        <f>F183*H183</f>
        <v>7000</v>
      </c>
    </row>
    <row r="184" spans="1:9">
      <c r="A184" s="195" t="s">
        <v>203</v>
      </c>
      <c r="B184" s="195" t="s">
        <v>204</v>
      </c>
      <c r="C184" s="195" t="s">
        <v>182</v>
      </c>
      <c r="D184" s="195" t="s">
        <v>187</v>
      </c>
      <c r="E184" s="189" t="s">
        <v>218</v>
      </c>
      <c r="F184" s="195">
        <v>100</v>
      </c>
      <c r="G184" s="253"/>
      <c r="H184" s="203">
        <v>50</v>
      </c>
      <c r="I184" s="208">
        <f>F184*H184</f>
        <v>5000</v>
      </c>
    </row>
    <row r="185" spans="1:9">
      <c r="A185" s="195" t="s">
        <v>203</v>
      </c>
      <c r="B185" s="195" t="s">
        <v>204</v>
      </c>
      <c r="C185" s="195" t="s">
        <v>182</v>
      </c>
      <c r="D185" s="195" t="s">
        <v>187</v>
      </c>
      <c r="E185" s="189" t="s">
        <v>219</v>
      </c>
      <c r="F185" s="195">
        <v>40</v>
      </c>
      <c r="G185" s="253"/>
      <c r="H185" s="203">
        <v>50</v>
      </c>
      <c r="I185" s="208">
        <f>F185*H185</f>
        <v>2000</v>
      </c>
    </row>
    <row r="186" spans="1:9">
      <c r="A186" s="195" t="s">
        <v>166</v>
      </c>
      <c r="B186" s="195" t="s">
        <v>177</v>
      </c>
      <c r="C186" s="195" t="s">
        <v>153</v>
      </c>
      <c r="D186" s="195" t="s">
        <v>179</v>
      </c>
      <c r="E186" s="189" t="s">
        <v>284</v>
      </c>
      <c r="F186" s="195">
        <v>25</v>
      </c>
      <c r="G186" s="252" t="s">
        <v>468</v>
      </c>
      <c r="H186" s="203">
        <v>50</v>
      </c>
      <c r="I186" s="208">
        <f>F186*H186</f>
        <v>1250</v>
      </c>
    </row>
    <row r="187" spans="1:9">
      <c r="A187" s="195" t="s">
        <v>166</v>
      </c>
      <c r="B187" s="195" t="s">
        <v>177</v>
      </c>
      <c r="C187" s="195" t="s">
        <v>153</v>
      </c>
      <c r="D187" s="195" t="s">
        <v>179</v>
      </c>
      <c r="E187" s="189" t="s">
        <v>285</v>
      </c>
      <c r="F187" s="195">
        <v>25</v>
      </c>
      <c r="G187" s="253"/>
      <c r="H187" s="203">
        <v>50</v>
      </c>
      <c r="I187" s="208">
        <f>F187*H187</f>
        <v>1250</v>
      </c>
    </row>
    <row r="188" spans="1:9">
      <c r="A188" s="195" t="s">
        <v>166</v>
      </c>
      <c r="B188" s="195" t="s">
        <v>177</v>
      </c>
      <c r="C188" s="195" t="s">
        <v>153</v>
      </c>
      <c r="D188" s="195" t="s">
        <v>179</v>
      </c>
      <c r="E188" s="189" t="s">
        <v>286</v>
      </c>
      <c r="F188" s="195">
        <v>25</v>
      </c>
      <c r="G188" s="253"/>
      <c r="H188" s="203">
        <v>50</v>
      </c>
      <c r="I188" s="208">
        <f>F188*H188</f>
        <v>1250</v>
      </c>
    </row>
    <row r="189" spans="1:9">
      <c r="A189" s="195" t="s">
        <v>166</v>
      </c>
      <c r="B189" s="195" t="s">
        <v>177</v>
      </c>
      <c r="C189" s="195" t="s">
        <v>153</v>
      </c>
      <c r="D189" s="195" t="s">
        <v>179</v>
      </c>
      <c r="E189" s="189" t="s">
        <v>287</v>
      </c>
      <c r="F189" s="195">
        <v>25</v>
      </c>
      <c r="G189" s="253"/>
      <c r="H189" s="203">
        <v>50</v>
      </c>
      <c r="I189" s="208">
        <f>F189*H189</f>
        <v>1250</v>
      </c>
    </row>
    <row r="190" spans="1:9">
      <c r="A190" s="195" t="s">
        <v>166</v>
      </c>
      <c r="B190" s="195" t="s">
        <v>177</v>
      </c>
      <c r="C190" s="195" t="s">
        <v>153</v>
      </c>
      <c r="D190" s="195" t="s">
        <v>179</v>
      </c>
      <c r="E190" s="189" t="s">
        <v>288</v>
      </c>
      <c r="F190" s="195">
        <v>25</v>
      </c>
      <c r="G190" s="253"/>
      <c r="H190" s="203">
        <v>50</v>
      </c>
      <c r="I190" s="208">
        <f>F190*H190</f>
        <v>1250</v>
      </c>
    </row>
    <row r="191" spans="1:9">
      <c r="A191" s="195" t="s">
        <v>166</v>
      </c>
      <c r="B191" s="195" t="s">
        <v>177</v>
      </c>
      <c r="C191" s="195" t="s">
        <v>153</v>
      </c>
      <c r="D191" s="195" t="s">
        <v>181</v>
      </c>
      <c r="E191" s="189" t="s">
        <v>289</v>
      </c>
      <c r="F191" s="195">
        <v>25</v>
      </c>
      <c r="G191" s="252" t="s">
        <v>469</v>
      </c>
      <c r="H191" s="203">
        <v>50</v>
      </c>
      <c r="I191" s="208">
        <f>F191*H191</f>
        <v>1250</v>
      </c>
    </row>
    <row r="192" spans="1:9">
      <c r="A192" s="195" t="s">
        <v>166</v>
      </c>
      <c r="B192" s="195" t="s">
        <v>177</v>
      </c>
      <c r="C192" s="195" t="s">
        <v>153</v>
      </c>
      <c r="D192" s="195" t="s">
        <v>181</v>
      </c>
      <c r="E192" s="189" t="s">
        <v>290</v>
      </c>
      <c r="F192" s="195">
        <v>25</v>
      </c>
      <c r="G192" s="253"/>
      <c r="H192" s="203">
        <v>50</v>
      </c>
      <c r="I192" s="208">
        <f>F192*H192</f>
        <v>1250</v>
      </c>
    </row>
    <row r="193" spans="1:9">
      <c r="A193" s="195" t="s">
        <v>166</v>
      </c>
      <c r="B193" s="195" t="s">
        <v>177</v>
      </c>
      <c r="C193" s="195" t="s">
        <v>153</v>
      </c>
      <c r="D193" s="195" t="s">
        <v>181</v>
      </c>
      <c r="E193" s="189" t="s">
        <v>291</v>
      </c>
      <c r="F193" s="195">
        <v>25</v>
      </c>
      <c r="G193" s="253"/>
      <c r="H193" s="203">
        <v>50</v>
      </c>
      <c r="I193" s="208">
        <f>F193*H193</f>
        <v>1250</v>
      </c>
    </row>
    <row r="194" spans="1:9">
      <c r="A194" s="195" t="s">
        <v>166</v>
      </c>
      <c r="B194" s="195" t="s">
        <v>177</v>
      </c>
      <c r="C194" s="195" t="s">
        <v>153</v>
      </c>
      <c r="D194" s="195" t="s">
        <v>181</v>
      </c>
      <c r="E194" s="189" t="s">
        <v>292</v>
      </c>
      <c r="F194" s="195">
        <v>25</v>
      </c>
      <c r="G194" s="253"/>
      <c r="H194" s="203">
        <v>50</v>
      </c>
      <c r="I194" s="208">
        <f>F194*H194</f>
        <v>1250</v>
      </c>
    </row>
    <row r="195" spans="1:9">
      <c r="A195" s="195" t="s">
        <v>166</v>
      </c>
      <c r="B195" s="195" t="s">
        <v>177</v>
      </c>
      <c r="C195" s="195" t="s">
        <v>153</v>
      </c>
      <c r="D195" s="195" t="s">
        <v>181</v>
      </c>
      <c r="E195" s="189" t="s">
        <v>293</v>
      </c>
      <c r="F195" s="195">
        <v>25</v>
      </c>
      <c r="G195" s="253"/>
      <c r="H195" s="203">
        <v>50</v>
      </c>
      <c r="I195" s="208">
        <f>F195*H195</f>
        <v>1250</v>
      </c>
    </row>
    <row r="196" spans="1:9">
      <c r="A196" s="195" t="s">
        <v>166</v>
      </c>
      <c r="B196" s="195" t="s">
        <v>177</v>
      </c>
      <c r="C196" s="195" t="s">
        <v>182</v>
      </c>
      <c r="D196" s="195" t="s">
        <v>181</v>
      </c>
      <c r="E196" s="189" t="s">
        <v>294</v>
      </c>
      <c r="F196" s="195">
        <v>25</v>
      </c>
      <c r="G196" s="252" t="s">
        <v>470</v>
      </c>
      <c r="H196" s="203">
        <v>50</v>
      </c>
      <c r="I196" s="208">
        <f>F196*H196</f>
        <v>1250</v>
      </c>
    </row>
    <row r="197" spans="1:9">
      <c r="A197" s="195" t="s">
        <v>166</v>
      </c>
      <c r="B197" s="195" t="s">
        <v>177</v>
      </c>
      <c r="C197" s="195" t="s">
        <v>182</v>
      </c>
      <c r="D197" s="195" t="s">
        <v>181</v>
      </c>
      <c r="E197" s="189" t="s">
        <v>295</v>
      </c>
      <c r="F197" s="195">
        <v>25</v>
      </c>
      <c r="G197" s="253"/>
      <c r="H197" s="203">
        <v>50</v>
      </c>
      <c r="I197" s="208">
        <f>F197*H197</f>
        <v>1250</v>
      </c>
    </row>
    <row r="198" spans="1:9">
      <c r="A198" s="195" t="s">
        <v>166</v>
      </c>
      <c r="B198" s="195" t="s">
        <v>177</v>
      </c>
      <c r="C198" s="195" t="s">
        <v>182</v>
      </c>
      <c r="D198" s="195" t="s">
        <v>181</v>
      </c>
      <c r="E198" s="189" t="s">
        <v>296</v>
      </c>
      <c r="F198" s="195">
        <v>25</v>
      </c>
      <c r="G198" s="253"/>
      <c r="H198" s="203">
        <v>50</v>
      </c>
      <c r="I198" s="208">
        <f>F198*H198</f>
        <v>1250</v>
      </c>
    </row>
    <row r="199" spans="1:9">
      <c r="A199" s="195" t="s">
        <v>166</v>
      </c>
      <c r="B199" s="195" t="s">
        <v>177</v>
      </c>
      <c r="C199" s="195" t="s">
        <v>182</v>
      </c>
      <c r="D199" s="195" t="s">
        <v>181</v>
      </c>
      <c r="E199" s="189" t="s">
        <v>297</v>
      </c>
      <c r="F199" s="195">
        <v>25</v>
      </c>
      <c r="G199" s="253"/>
      <c r="H199" s="203">
        <v>50</v>
      </c>
      <c r="I199" s="208">
        <f>F199*H199</f>
        <v>1250</v>
      </c>
    </row>
    <row r="200" spans="1:9">
      <c r="A200" s="195" t="s">
        <v>166</v>
      </c>
      <c r="B200" s="195" t="s">
        <v>177</v>
      </c>
      <c r="C200" s="195" t="s">
        <v>182</v>
      </c>
      <c r="D200" s="195" t="s">
        <v>181</v>
      </c>
      <c r="E200" s="189" t="s">
        <v>298</v>
      </c>
      <c r="F200" s="195">
        <v>25</v>
      </c>
      <c r="G200" s="253"/>
      <c r="H200" s="203">
        <v>50</v>
      </c>
      <c r="I200" s="208">
        <f>F200*H200</f>
        <v>1250</v>
      </c>
    </row>
    <row r="201" spans="1:9">
      <c r="A201" s="195" t="s">
        <v>167</v>
      </c>
      <c r="B201" s="195" t="s">
        <v>178</v>
      </c>
      <c r="C201" s="195" t="s">
        <v>153</v>
      </c>
      <c r="D201" s="195" t="s">
        <v>183</v>
      </c>
      <c r="E201" s="189" t="s">
        <v>299</v>
      </c>
      <c r="F201" s="195">
        <v>25</v>
      </c>
      <c r="G201" s="252" t="s">
        <v>471</v>
      </c>
      <c r="H201" s="203">
        <v>50</v>
      </c>
      <c r="I201" s="208">
        <f>F201*H201</f>
        <v>1250</v>
      </c>
    </row>
    <row r="202" spans="1:9">
      <c r="A202" s="195" t="s">
        <v>167</v>
      </c>
      <c r="B202" s="195" t="s">
        <v>178</v>
      </c>
      <c r="C202" s="195" t="s">
        <v>153</v>
      </c>
      <c r="D202" s="195" t="s">
        <v>183</v>
      </c>
      <c r="E202" s="189" t="s">
        <v>300</v>
      </c>
      <c r="F202" s="195">
        <v>25</v>
      </c>
      <c r="G202" s="253"/>
      <c r="H202" s="203">
        <v>50</v>
      </c>
      <c r="I202" s="208">
        <f>F202*H202</f>
        <v>1250</v>
      </c>
    </row>
    <row r="203" spans="1:9">
      <c r="A203" s="195" t="s">
        <v>167</v>
      </c>
      <c r="B203" s="195" t="s">
        <v>178</v>
      </c>
      <c r="C203" s="195" t="s">
        <v>153</v>
      </c>
      <c r="D203" s="195" t="s">
        <v>183</v>
      </c>
      <c r="E203" s="189" t="s">
        <v>301</v>
      </c>
      <c r="F203" s="195">
        <v>25</v>
      </c>
      <c r="G203" s="253"/>
      <c r="H203" s="203">
        <v>50</v>
      </c>
      <c r="I203" s="208">
        <f>F203*H203</f>
        <v>1250</v>
      </c>
    </row>
    <row r="204" spans="1:9">
      <c r="A204" s="195" t="s">
        <v>167</v>
      </c>
      <c r="B204" s="195" t="s">
        <v>178</v>
      </c>
      <c r="C204" s="195" t="s">
        <v>153</v>
      </c>
      <c r="D204" s="195" t="s">
        <v>183</v>
      </c>
      <c r="E204" s="189" t="s">
        <v>302</v>
      </c>
      <c r="F204" s="195">
        <v>25</v>
      </c>
      <c r="G204" s="253"/>
      <c r="H204" s="203">
        <v>50</v>
      </c>
      <c r="I204" s="208">
        <f>F204*H204</f>
        <v>1250</v>
      </c>
    </row>
    <row r="205" spans="1:9">
      <c r="A205" s="195" t="s">
        <v>167</v>
      </c>
      <c r="B205" s="195" t="s">
        <v>178</v>
      </c>
      <c r="C205" s="195" t="s">
        <v>153</v>
      </c>
      <c r="D205" s="195" t="s">
        <v>183</v>
      </c>
      <c r="E205" s="189" t="s">
        <v>303</v>
      </c>
      <c r="F205" s="195">
        <v>25</v>
      </c>
      <c r="G205" s="253"/>
      <c r="H205" s="203">
        <v>50</v>
      </c>
      <c r="I205" s="208">
        <f>F205*H205</f>
        <v>1250</v>
      </c>
    </row>
    <row r="206" spans="1:9">
      <c r="A206" s="195" t="s">
        <v>167</v>
      </c>
      <c r="B206" s="195" t="s">
        <v>178</v>
      </c>
      <c r="C206" s="195" t="s">
        <v>153</v>
      </c>
      <c r="D206" s="195" t="s">
        <v>184</v>
      </c>
      <c r="E206" s="189" t="s">
        <v>304</v>
      </c>
      <c r="F206" s="195">
        <v>25</v>
      </c>
      <c r="G206" s="252" t="s">
        <v>481</v>
      </c>
      <c r="H206" s="203">
        <v>50</v>
      </c>
      <c r="I206" s="208">
        <f>F206*H206</f>
        <v>1250</v>
      </c>
    </row>
    <row r="207" spans="1:9">
      <c r="A207" s="195" t="s">
        <v>167</v>
      </c>
      <c r="B207" s="195" t="s">
        <v>178</v>
      </c>
      <c r="C207" s="195" t="s">
        <v>153</v>
      </c>
      <c r="D207" s="195" t="s">
        <v>184</v>
      </c>
      <c r="E207" s="189" t="s">
        <v>305</v>
      </c>
      <c r="F207" s="195">
        <v>25</v>
      </c>
      <c r="G207" s="253"/>
      <c r="H207" s="203">
        <v>50</v>
      </c>
      <c r="I207" s="208">
        <f>F207*H207</f>
        <v>1250</v>
      </c>
    </row>
    <row r="208" spans="1:9">
      <c r="A208" s="195" t="s">
        <v>167</v>
      </c>
      <c r="B208" s="195" t="s">
        <v>178</v>
      </c>
      <c r="C208" s="195" t="s">
        <v>153</v>
      </c>
      <c r="D208" s="195" t="s">
        <v>184</v>
      </c>
      <c r="E208" s="189" t="s">
        <v>306</v>
      </c>
      <c r="F208" s="195">
        <v>25</v>
      </c>
      <c r="G208" s="253"/>
      <c r="H208" s="203">
        <v>50</v>
      </c>
      <c r="I208" s="208">
        <f>F208*H208</f>
        <v>1250</v>
      </c>
    </row>
    <row r="209" spans="1:9">
      <c r="A209" s="195" t="s">
        <v>167</v>
      </c>
      <c r="B209" s="195" t="s">
        <v>178</v>
      </c>
      <c r="C209" s="195" t="s">
        <v>153</v>
      </c>
      <c r="D209" s="195" t="s">
        <v>184</v>
      </c>
      <c r="E209" s="189" t="s">
        <v>307</v>
      </c>
      <c r="F209" s="195">
        <v>25</v>
      </c>
      <c r="G209" s="253"/>
      <c r="H209" s="203">
        <v>50</v>
      </c>
      <c r="I209" s="208">
        <f>F209*H209</f>
        <v>1250</v>
      </c>
    </row>
    <row r="210" spans="1:9">
      <c r="A210" s="195" t="s">
        <v>167</v>
      </c>
      <c r="B210" s="195" t="s">
        <v>178</v>
      </c>
      <c r="C210" s="195" t="s">
        <v>153</v>
      </c>
      <c r="D210" s="195" t="s">
        <v>315</v>
      </c>
      <c r="E210" s="189" t="s">
        <v>308</v>
      </c>
      <c r="F210" s="195">
        <v>25</v>
      </c>
      <c r="G210" s="253"/>
      <c r="H210" s="203">
        <v>50</v>
      </c>
      <c r="I210" s="208">
        <f>F210*H210</f>
        <v>1250</v>
      </c>
    </row>
    <row r="211" spans="1:9">
      <c r="A211" s="195" t="s">
        <v>167</v>
      </c>
      <c r="B211" s="195" t="s">
        <v>178</v>
      </c>
      <c r="C211" s="195" t="s">
        <v>182</v>
      </c>
      <c r="D211" s="195" t="s">
        <v>181</v>
      </c>
      <c r="E211" s="189" t="s">
        <v>309</v>
      </c>
      <c r="F211" s="195">
        <v>25</v>
      </c>
      <c r="G211" s="252" t="s">
        <v>472</v>
      </c>
      <c r="H211" s="203">
        <v>50</v>
      </c>
      <c r="I211" s="208">
        <f>F211*H211</f>
        <v>1250</v>
      </c>
    </row>
    <row r="212" spans="1:9">
      <c r="A212" s="195" t="s">
        <v>167</v>
      </c>
      <c r="B212" s="195" t="s">
        <v>178</v>
      </c>
      <c r="C212" s="195" t="s">
        <v>182</v>
      </c>
      <c r="D212" s="195" t="s">
        <v>181</v>
      </c>
      <c r="E212" s="189" t="s">
        <v>310</v>
      </c>
      <c r="F212" s="195">
        <v>25</v>
      </c>
      <c r="G212" s="253"/>
      <c r="H212" s="203">
        <v>50</v>
      </c>
      <c r="I212" s="208">
        <f>F212*H212</f>
        <v>1250</v>
      </c>
    </row>
    <row r="213" spans="1:9">
      <c r="A213" s="195" t="s">
        <v>167</v>
      </c>
      <c r="B213" s="195" t="s">
        <v>178</v>
      </c>
      <c r="C213" s="195" t="s">
        <v>182</v>
      </c>
      <c r="D213" s="195" t="s">
        <v>181</v>
      </c>
      <c r="E213" s="189" t="s">
        <v>311</v>
      </c>
      <c r="F213" s="195">
        <v>25</v>
      </c>
      <c r="G213" s="253"/>
      <c r="H213" s="203">
        <v>50</v>
      </c>
      <c r="I213" s="208">
        <f>F213*H213</f>
        <v>1250</v>
      </c>
    </row>
    <row r="214" spans="1:9">
      <c r="A214" s="195" t="s">
        <v>167</v>
      </c>
      <c r="B214" s="195" t="s">
        <v>178</v>
      </c>
      <c r="C214" s="195" t="s">
        <v>182</v>
      </c>
      <c r="D214" s="195" t="s">
        <v>181</v>
      </c>
      <c r="E214" s="189" t="s">
        <v>312</v>
      </c>
      <c r="F214" s="195">
        <v>25</v>
      </c>
      <c r="G214" s="253"/>
      <c r="H214" s="203">
        <v>50</v>
      </c>
      <c r="I214" s="208">
        <f>F214*H214</f>
        <v>1250</v>
      </c>
    </row>
    <row r="215" spans="1:9">
      <c r="A215" s="195" t="s">
        <v>167</v>
      </c>
      <c r="B215" s="195" t="s">
        <v>178</v>
      </c>
      <c r="C215" s="195" t="s">
        <v>182</v>
      </c>
      <c r="D215" s="195" t="s">
        <v>181</v>
      </c>
      <c r="E215" s="189" t="s">
        <v>313</v>
      </c>
      <c r="F215" s="195">
        <v>25</v>
      </c>
      <c r="G215" s="253"/>
      <c r="H215" s="203">
        <v>50</v>
      </c>
      <c r="I215" s="208">
        <f>F215*H215</f>
        <v>1250</v>
      </c>
    </row>
    <row r="216" spans="1:9">
      <c r="A216" s="195" t="s">
        <v>168</v>
      </c>
      <c r="B216" s="195" t="s">
        <v>314</v>
      </c>
      <c r="C216" s="195" t="s">
        <v>153</v>
      </c>
      <c r="D216" s="195" t="s">
        <v>243</v>
      </c>
      <c r="E216" s="189" t="s">
        <v>316</v>
      </c>
      <c r="F216" s="195">
        <v>25</v>
      </c>
      <c r="G216" s="252" t="s">
        <v>473</v>
      </c>
      <c r="H216" s="203">
        <v>50</v>
      </c>
      <c r="I216" s="208">
        <f>F216*H216</f>
        <v>1250</v>
      </c>
    </row>
    <row r="217" spans="1:9">
      <c r="A217" s="195" t="s">
        <v>168</v>
      </c>
      <c r="B217" s="195" t="s">
        <v>314</v>
      </c>
      <c r="C217" s="195" t="s">
        <v>153</v>
      </c>
      <c r="D217" s="195" t="s">
        <v>243</v>
      </c>
      <c r="E217" s="189" t="s">
        <v>317</v>
      </c>
      <c r="F217" s="195">
        <v>25</v>
      </c>
      <c r="G217" s="253"/>
      <c r="H217" s="203">
        <v>50</v>
      </c>
      <c r="I217" s="208">
        <f>F217*H217</f>
        <v>1250</v>
      </c>
    </row>
    <row r="218" spans="1:9">
      <c r="A218" s="195" t="s">
        <v>168</v>
      </c>
      <c r="B218" s="195" t="s">
        <v>314</v>
      </c>
      <c r="C218" s="195" t="s">
        <v>153</v>
      </c>
      <c r="D218" s="195" t="s">
        <v>243</v>
      </c>
      <c r="E218" s="189" t="s">
        <v>318</v>
      </c>
      <c r="F218" s="195">
        <v>25</v>
      </c>
      <c r="G218" s="253"/>
      <c r="H218" s="203">
        <v>50</v>
      </c>
      <c r="I218" s="208">
        <f>F218*H218</f>
        <v>1250</v>
      </c>
    </row>
    <row r="219" spans="1:9">
      <c r="A219" s="195" t="s">
        <v>168</v>
      </c>
      <c r="B219" s="195" t="s">
        <v>314</v>
      </c>
      <c r="C219" s="195" t="s">
        <v>153</v>
      </c>
      <c r="D219" s="195" t="s">
        <v>243</v>
      </c>
      <c r="E219" s="189" t="s">
        <v>319</v>
      </c>
      <c r="F219" s="195">
        <v>25</v>
      </c>
      <c r="G219" s="253"/>
      <c r="H219" s="203">
        <v>50</v>
      </c>
      <c r="I219" s="208">
        <f>F219*H219</f>
        <v>1250</v>
      </c>
    </row>
    <row r="220" spans="1:9">
      <c r="A220" s="195" t="s">
        <v>168</v>
      </c>
      <c r="B220" s="195" t="s">
        <v>314</v>
      </c>
      <c r="C220" s="195" t="s">
        <v>153</v>
      </c>
      <c r="D220" s="195" t="s">
        <v>243</v>
      </c>
      <c r="E220" s="189" t="s">
        <v>320</v>
      </c>
      <c r="F220" s="195">
        <v>25</v>
      </c>
      <c r="G220" s="253"/>
      <c r="H220" s="203">
        <v>50</v>
      </c>
      <c r="I220" s="208">
        <f>F220*H220</f>
        <v>1250</v>
      </c>
    </row>
    <row r="221" spans="1:9">
      <c r="A221" s="195" t="s">
        <v>168</v>
      </c>
      <c r="B221" s="195" t="s">
        <v>314</v>
      </c>
      <c r="C221" s="195" t="s">
        <v>182</v>
      </c>
      <c r="D221" s="195" t="s">
        <v>181</v>
      </c>
      <c r="E221" s="189" t="s">
        <v>321</v>
      </c>
      <c r="F221" s="195">
        <v>25</v>
      </c>
      <c r="G221" s="252" t="s">
        <v>474</v>
      </c>
      <c r="H221" s="203">
        <v>50</v>
      </c>
      <c r="I221" s="208">
        <f>F221*H221</f>
        <v>1250</v>
      </c>
    </row>
    <row r="222" spans="1:9">
      <c r="A222" s="195" t="s">
        <v>168</v>
      </c>
      <c r="B222" s="195" t="s">
        <v>314</v>
      </c>
      <c r="C222" s="195" t="s">
        <v>182</v>
      </c>
      <c r="D222" s="195" t="s">
        <v>181</v>
      </c>
      <c r="E222" s="189" t="s">
        <v>322</v>
      </c>
      <c r="F222" s="195">
        <v>25</v>
      </c>
      <c r="G222" s="253"/>
      <c r="H222" s="203">
        <v>50</v>
      </c>
      <c r="I222" s="208">
        <f>F222*H222</f>
        <v>1250</v>
      </c>
    </row>
    <row r="223" spans="1:9">
      <c r="A223" s="195" t="s">
        <v>168</v>
      </c>
      <c r="B223" s="195" t="s">
        <v>314</v>
      </c>
      <c r="C223" s="195" t="s">
        <v>182</v>
      </c>
      <c r="D223" s="195" t="s">
        <v>181</v>
      </c>
      <c r="E223" s="189" t="s">
        <v>323</v>
      </c>
      <c r="F223" s="195">
        <v>25</v>
      </c>
      <c r="G223" s="253"/>
      <c r="H223" s="203">
        <v>50</v>
      </c>
      <c r="I223" s="208">
        <f>F223*H223</f>
        <v>1250</v>
      </c>
    </row>
    <row r="224" spans="1:9">
      <c r="A224" s="195" t="s">
        <v>168</v>
      </c>
      <c r="B224" s="195" t="s">
        <v>314</v>
      </c>
      <c r="C224" s="195" t="s">
        <v>182</v>
      </c>
      <c r="D224" s="195" t="s">
        <v>181</v>
      </c>
      <c r="E224" s="189" t="s">
        <v>324</v>
      </c>
      <c r="F224" s="195">
        <v>25</v>
      </c>
      <c r="G224" s="253"/>
      <c r="H224" s="203">
        <v>50</v>
      </c>
      <c r="I224" s="208">
        <f>F224*H224</f>
        <v>1250</v>
      </c>
    </row>
    <row r="225" spans="1:9">
      <c r="A225" s="195" t="s">
        <v>168</v>
      </c>
      <c r="B225" s="195" t="s">
        <v>314</v>
      </c>
      <c r="C225" s="195" t="s">
        <v>182</v>
      </c>
      <c r="D225" s="195" t="s">
        <v>181</v>
      </c>
      <c r="E225" s="189" t="s">
        <v>325</v>
      </c>
      <c r="F225" s="195">
        <v>25</v>
      </c>
      <c r="G225" s="253"/>
      <c r="H225" s="203">
        <v>50</v>
      </c>
      <c r="I225" s="208">
        <f>F225*H225</f>
        <v>1250</v>
      </c>
    </row>
    <row r="226" spans="1:9">
      <c r="A226" s="195" t="s">
        <v>220</v>
      </c>
      <c r="B226" s="195" t="s">
        <v>221</v>
      </c>
      <c r="C226" s="195" t="s">
        <v>153</v>
      </c>
      <c r="D226" s="195" t="s">
        <v>187</v>
      </c>
      <c r="E226" s="189" t="s">
        <v>222</v>
      </c>
      <c r="F226" s="195">
        <v>30</v>
      </c>
      <c r="G226" s="254" t="s">
        <v>479</v>
      </c>
      <c r="H226" s="203">
        <v>50</v>
      </c>
      <c r="I226" s="208">
        <f>F226*H226</f>
        <v>1500</v>
      </c>
    </row>
    <row r="227" spans="1:9">
      <c r="A227" s="195" t="s">
        <v>220</v>
      </c>
      <c r="B227" s="195" t="s">
        <v>221</v>
      </c>
      <c r="C227" s="195" t="s">
        <v>153</v>
      </c>
      <c r="D227" s="195" t="s">
        <v>187</v>
      </c>
      <c r="E227" s="189" t="s">
        <v>223</v>
      </c>
      <c r="F227" s="195">
        <v>60</v>
      </c>
      <c r="G227" s="253"/>
      <c r="H227" s="203">
        <v>50</v>
      </c>
      <c r="I227" s="208">
        <f>F227*H227</f>
        <v>3000</v>
      </c>
    </row>
    <row r="228" spans="1:9">
      <c r="A228" s="195" t="s">
        <v>220</v>
      </c>
      <c r="B228" s="195" t="s">
        <v>221</v>
      </c>
      <c r="C228" s="195" t="s">
        <v>153</v>
      </c>
      <c r="D228" s="195" t="s">
        <v>187</v>
      </c>
      <c r="E228" s="189" t="s">
        <v>224</v>
      </c>
      <c r="F228" s="195">
        <v>90</v>
      </c>
      <c r="G228" s="253"/>
      <c r="H228" s="203">
        <v>50</v>
      </c>
      <c r="I228" s="208">
        <f>F228*H228</f>
        <v>4500</v>
      </c>
    </row>
    <row r="229" spans="1:9">
      <c r="A229" s="195" t="s">
        <v>220</v>
      </c>
      <c r="B229" s="195" t="s">
        <v>221</v>
      </c>
      <c r="C229" s="195" t="s">
        <v>153</v>
      </c>
      <c r="D229" s="195" t="s">
        <v>187</v>
      </c>
      <c r="E229" s="189" t="s">
        <v>225</v>
      </c>
      <c r="F229" s="195">
        <v>75</v>
      </c>
      <c r="G229" s="253"/>
      <c r="H229" s="203">
        <v>50</v>
      </c>
      <c r="I229" s="208">
        <f>F229*H229</f>
        <v>3750</v>
      </c>
    </row>
    <row r="230" spans="1:9">
      <c r="A230" s="195" t="s">
        <v>220</v>
      </c>
      <c r="B230" s="195" t="s">
        <v>221</v>
      </c>
      <c r="C230" s="195" t="s">
        <v>153</v>
      </c>
      <c r="D230" s="195" t="s">
        <v>187</v>
      </c>
      <c r="E230" s="189" t="s">
        <v>226</v>
      </c>
      <c r="F230" s="195">
        <v>45</v>
      </c>
      <c r="G230" s="253"/>
      <c r="H230" s="203">
        <v>50</v>
      </c>
      <c r="I230" s="208">
        <f>F230*H230</f>
        <v>2250</v>
      </c>
    </row>
    <row r="231" spans="1:9">
      <c r="A231" s="195" t="s">
        <v>220</v>
      </c>
      <c r="B231" s="195" t="s">
        <v>221</v>
      </c>
      <c r="C231" s="195" t="s">
        <v>182</v>
      </c>
      <c r="D231" s="195" t="s">
        <v>187</v>
      </c>
      <c r="E231" s="189" t="s">
        <v>227</v>
      </c>
      <c r="F231" s="195">
        <v>30</v>
      </c>
      <c r="G231" s="253"/>
      <c r="H231" s="203">
        <v>50</v>
      </c>
      <c r="I231" s="208">
        <f>F231*H231</f>
        <v>1500</v>
      </c>
    </row>
    <row r="232" spans="1:9">
      <c r="A232" s="195" t="s">
        <v>220</v>
      </c>
      <c r="B232" s="195" t="s">
        <v>221</v>
      </c>
      <c r="C232" s="195" t="s">
        <v>182</v>
      </c>
      <c r="D232" s="195" t="s">
        <v>187</v>
      </c>
      <c r="E232" s="189" t="s">
        <v>228</v>
      </c>
      <c r="F232" s="195">
        <v>60</v>
      </c>
      <c r="G232" s="253"/>
      <c r="H232" s="203">
        <v>50</v>
      </c>
      <c r="I232" s="208">
        <f>F232*H232</f>
        <v>3000</v>
      </c>
    </row>
    <row r="233" spans="1:9">
      <c r="A233" s="195" t="s">
        <v>220</v>
      </c>
      <c r="B233" s="195" t="s">
        <v>221</v>
      </c>
      <c r="C233" s="195" t="s">
        <v>182</v>
      </c>
      <c r="D233" s="195" t="s">
        <v>187</v>
      </c>
      <c r="E233" s="189" t="s">
        <v>229</v>
      </c>
      <c r="F233" s="195">
        <v>90</v>
      </c>
      <c r="G233" s="253"/>
      <c r="H233" s="203">
        <v>50</v>
      </c>
      <c r="I233" s="208">
        <f>F233*H233</f>
        <v>4500</v>
      </c>
    </row>
    <row r="234" spans="1:9">
      <c r="A234" s="195" t="s">
        <v>220</v>
      </c>
      <c r="B234" s="195" t="s">
        <v>221</v>
      </c>
      <c r="C234" s="195" t="s">
        <v>182</v>
      </c>
      <c r="D234" s="195" t="s">
        <v>187</v>
      </c>
      <c r="E234" s="189" t="s">
        <v>230</v>
      </c>
      <c r="F234" s="195">
        <v>75</v>
      </c>
      <c r="G234" s="253"/>
      <c r="H234" s="203">
        <v>50</v>
      </c>
      <c r="I234" s="208">
        <f>F234*H234</f>
        <v>3750</v>
      </c>
    </row>
    <row r="235" spans="1:9">
      <c r="A235" s="195" t="s">
        <v>220</v>
      </c>
      <c r="B235" s="195" t="s">
        <v>221</v>
      </c>
      <c r="C235" s="195" t="s">
        <v>182</v>
      </c>
      <c r="D235" s="195" t="s">
        <v>187</v>
      </c>
      <c r="E235" s="189" t="s">
        <v>231</v>
      </c>
      <c r="F235" s="195">
        <v>45</v>
      </c>
      <c r="G235" s="253"/>
      <c r="H235" s="203">
        <v>50</v>
      </c>
      <c r="I235" s="208">
        <f>F235*H235</f>
        <v>2250</v>
      </c>
    </row>
    <row r="236" spans="1:9">
      <c r="A236" s="195" t="s">
        <v>220</v>
      </c>
      <c r="B236" s="195" t="s">
        <v>221</v>
      </c>
      <c r="C236" s="195" t="s">
        <v>180</v>
      </c>
      <c r="D236" s="195" t="s">
        <v>187</v>
      </c>
      <c r="E236" s="189" t="s">
        <v>232</v>
      </c>
      <c r="F236" s="195">
        <v>20</v>
      </c>
      <c r="G236" s="253"/>
      <c r="H236" s="203">
        <v>50</v>
      </c>
      <c r="I236" s="208">
        <f>F236*H236</f>
        <v>1000</v>
      </c>
    </row>
    <row r="237" spans="1:9">
      <c r="A237" s="195" t="s">
        <v>220</v>
      </c>
      <c r="B237" s="195" t="s">
        <v>221</v>
      </c>
      <c r="C237" s="195" t="s">
        <v>180</v>
      </c>
      <c r="D237" s="195" t="s">
        <v>187</v>
      </c>
      <c r="E237" s="189" t="s">
        <v>233</v>
      </c>
      <c r="F237" s="195">
        <v>40</v>
      </c>
      <c r="G237" s="253"/>
      <c r="H237" s="203">
        <v>50</v>
      </c>
      <c r="I237" s="208">
        <f>F237*H237</f>
        <v>2000</v>
      </c>
    </row>
    <row r="238" spans="1:9">
      <c r="A238" s="195" t="s">
        <v>220</v>
      </c>
      <c r="B238" s="195" t="s">
        <v>221</v>
      </c>
      <c r="C238" s="195" t="s">
        <v>180</v>
      </c>
      <c r="D238" s="195" t="s">
        <v>187</v>
      </c>
      <c r="E238" s="189" t="s">
        <v>234</v>
      </c>
      <c r="F238" s="195">
        <v>60</v>
      </c>
      <c r="G238" s="253"/>
      <c r="H238" s="203">
        <v>50</v>
      </c>
      <c r="I238" s="208">
        <f>F238*H238</f>
        <v>3000</v>
      </c>
    </row>
    <row r="239" spans="1:9">
      <c r="A239" s="195" t="s">
        <v>220</v>
      </c>
      <c r="B239" s="195" t="s">
        <v>221</v>
      </c>
      <c r="C239" s="195" t="s">
        <v>180</v>
      </c>
      <c r="D239" s="195" t="s">
        <v>187</v>
      </c>
      <c r="E239" s="189" t="s">
        <v>235</v>
      </c>
      <c r="F239" s="195">
        <v>50</v>
      </c>
      <c r="G239" s="253"/>
      <c r="H239" s="203">
        <v>50</v>
      </c>
      <c r="I239" s="208">
        <f>F239*H239</f>
        <v>2500</v>
      </c>
    </row>
    <row r="240" spans="1:9">
      <c r="A240" s="195" t="s">
        <v>220</v>
      </c>
      <c r="B240" s="195" t="s">
        <v>221</v>
      </c>
      <c r="C240" s="195" t="s">
        <v>180</v>
      </c>
      <c r="D240" s="195" t="s">
        <v>187</v>
      </c>
      <c r="E240" s="189" t="s">
        <v>236</v>
      </c>
      <c r="F240" s="195">
        <v>30</v>
      </c>
      <c r="G240" s="253"/>
      <c r="H240" s="203">
        <v>50</v>
      </c>
      <c r="I240" s="208">
        <f>F240*H240</f>
        <v>1500</v>
      </c>
    </row>
    <row r="241" spans="1:9">
      <c r="A241" s="195" t="s">
        <v>326</v>
      </c>
      <c r="B241" s="195" t="s">
        <v>327</v>
      </c>
      <c r="C241" s="195" t="s">
        <v>328</v>
      </c>
      <c r="D241" s="195" t="s">
        <v>242</v>
      </c>
      <c r="E241" s="189" t="s">
        <v>330</v>
      </c>
      <c r="F241" s="195">
        <v>400</v>
      </c>
      <c r="G241" s="252" t="s">
        <v>475</v>
      </c>
      <c r="H241" s="203">
        <v>80</v>
      </c>
      <c r="I241" s="208">
        <f>F241*H241</f>
        <v>32000</v>
      </c>
    </row>
    <row r="242" spans="1:9">
      <c r="A242" s="195" t="s">
        <v>326</v>
      </c>
      <c r="B242" s="195" t="s">
        <v>327</v>
      </c>
      <c r="C242" s="195" t="s">
        <v>328</v>
      </c>
      <c r="D242" s="195" t="s">
        <v>242</v>
      </c>
      <c r="E242" s="189" t="s">
        <v>331</v>
      </c>
      <c r="F242" s="195">
        <v>800</v>
      </c>
      <c r="G242" s="253"/>
      <c r="H242" s="203">
        <v>80</v>
      </c>
      <c r="I242" s="208">
        <f>F242*H242</f>
        <v>64000</v>
      </c>
    </row>
    <row r="243" spans="1:9">
      <c r="A243" s="195" t="s">
        <v>326</v>
      </c>
      <c r="B243" s="195" t="s">
        <v>327</v>
      </c>
      <c r="C243" s="195" t="s">
        <v>328</v>
      </c>
      <c r="D243" s="195" t="s">
        <v>242</v>
      </c>
      <c r="E243" s="189" t="s">
        <v>332</v>
      </c>
      <c r="F243" s="195">
        <v>1400</v>
      </c>
      <c r="G243" s="253"/>
      <c r="H243" s="203">
        <v>80</v>
      </c>
      <c r="I243" s="208">
        <f>F243*H243</f>
        <v>112000</v>
      </c>
    </row>
    <row r="244" spans="1:9">
      <c r="A244" s="195" t="s">
        <v>326</v>
      </c>
      <c r="B244" s="195" t="s">
        <v>327</v>
      </c>
      <c r="C244" s="195" t="s">
        <v>328</v>
      </c>
      <c r="D244" s="195" t="s">
        <v>242</v>
      </c>
      <c r="E244" s="189" t="s">
        <v>333</v>
      </c>
      <c r="F244" s="195">
        <v>1000</v>
      </c>
      <c r="G244" s="253"/>
      <c r="H244" s="203">
        <v>80</v>
      </c>
      <c r="I244" s="208">
        <f>F244*H244</f>
        <v>80000</v>
      </c>
    </row>
    <row r="245" spans="1:9">
      <c r="A245" s="195" t="s">
        <v>326</v>
      </c>
      <c r="B245" s="195" t="s">
        <v>327</v>
      </c>
      <c r="C245" s="195" t="s">
        <v>328</v>
      </c>
      <c r="D245" s="195" t="s">
        <v>242</v>
      </c>
      <c r="E245" s="189" t="s">
        <v>334</v>
      </c>
      <c r="F245" s="195">
        <v>400</v>
      </c>
      <c r="G245" s="253"/>
      <c r="H245" s="203">
        <v>80</v>
      </c>
      <c r="I245" s="208">
        <f>F245*H245</f>
        <v>32000</v>
      </c>
    </row>
    <row r="246" spans="1:9">
      <c r="A246" s="195" t="s">
        <v>326</v>
      </c>
      <c r="B246" s="195" t="s">
        <v>327</v>
      </c>
      <c r="C246" s="195" t="s">
        <v>329</v>
      </c>
      <c r="D246" s="195" t="s">
        <v>242</v>
      </c>
      <c r="E246" s="189" t="s">
        <v>335</v>
      </c>
      <c r="F246" s="195">
        <v>200</v>
      </c>
      <c r="G246" s="252" t="s">
        <v>476</v>
      </c>
      <c r="H246" s="203">
        <v>80</v>
      </c>
      <c r="I246" s="208">
        <f>F246*H246</f>
        <v>16000</v>
      </c>
    </row>
    <row r="247" spans="1:9">
      <c r="A247" s="195" t="s">
        <v>326</v>
      </c>
      <c r="B247" s="195" t="s">
        <v>327</v>
      </c>
      <c r="C247" s="195" t="s">
        <v>329</v>
      </c>
      <c r="D247" s="195" t="s">
        <v>242</v>
      </c>
      <c r="E247" s="189" t="s">
        <v>336</v>
      </c>
      <c r="F247" s="195">
        <v>400</v>
      </c>
      <c r="G247" s="253"/>
      <c r="H247" s="203">
        <v>80</v>
      </c>
      <c r="I247" s="208">
        <f>F247*H247</f>
        <v>32000</v>
      </c>
    </row>
    <row r="248" spans="1:9">
      <c r="A248" s="195" t="s">
        <v>326</v>
      </c>
      <c r="B248" s="195" t="s">
        <v>327</v>
      </c>
      <c r="C248" s="195" t="s">
        <v>329</v>
      </c>
      <c r="D248" s="195" t="s">
        <v>242</v>
      </c>
      <c r="E248" s="189" t="s">
        <v>337</v>
      </c>
      <c r="F248" s="195">
        <v>700</v>
      </c>
      <c r="G248" s="253"/>
      <c r="H248" s="203">
        <v>80</v>
      </c>
      <c r="I248" s="208">
        <f>F248*H248</f>
        <v>56000</v>
      </c>
    </row>
    <row r="249" spans="1:9">
      <c r="A249" s="195" t="s">
        <v>326</v>
      </c>
      <c r="B249" s="195" t="s">
        <v>327</v>
      </c>
      <c r="C249" s="195" t="s">
        <v>329</v>
      </c>
      <c r="D249" s="195" t="s">
        <v>242</v>
      </c>
      <c r="E249" s="189" t="s">
        <v>338</v>
      </c>
      <c r="F249" s="195">
        <v>500</v>
      </c>
      <c r="G249" s="253"/>
      <c r="H249" s="203">
        <v>80</v>
      </c>
      <c r="I249" s="208">
        <f>F249*H249</f>
        <v>40000</v>
      </c>
    </row>
    <row r="250" spans="1:9">
      <c r="A250" s="195" t="s">
        <v>326</v>
      </c>
      <c r="B250" s="195" t="s">
        <v>327</v>
      </c>
      <c r="C250" s="195" t="s">
        <v>329</v>
      </c>
      <c r="D250" s="195" t="s">
        <v>242</v>
      </c>
      <c r="E250" s="189" t="s">
        <v>339</v>
      </c>
      <c r="F250" s="195">
        <v>200</v>
      </c>
      <c r="G250" s="253"/>
      <c r="H250" s="203">
        <v>80</v>
      </c>
      <c r="I250" s="208">
        <f>F250*H250</f>
        <v>16000</v>
      </c>
    </row>
    <row r="251" spans="1:9" s="202" customFormat="1">
      <c r="A251" s="204"/>
      <c r="B251" s="204"/>
      <c r="C251" s="204"/>
      <c r="D251" s="204"/>
      <c r="E251" s="201"/>
      <c r="F251" s="204">
        <f>SUM(F2:F250)</f>
        <v>32767</v>
      </c>
      <c r="G251" s="205"/>
      <c r="H251" s="204"/>
      <c r="I251" s="209">
        <f>SUM(I2:I250)</f>
        <v>1818350</v>
      </c>
    </row>
    <row r="252" spans="1:9">
      <c r="A252" s="195"/>
      <c r="B252" s="195"/>
      <c r="C252" s="195"/>
      <c r="D252" s="195"/>
      <c r="E252" s="189"/>
      <c r="F252" s="195"/>
      <c r="G252" s="206"/>
      <c r="H252" s="195"/>
      <c r="I252" s="207"/>
    </row>
    <row r="253" spans="1:9">
      <c r="A253" s="195"/>
      <c r="B253" s="195"/>
      <c r="C253" s="195"/>
      <c r="D253" s="195"/>
      <c r="E253" s="189"/>
      <c r="F253" s="195"/>
      <c r="G253" s="206"/>
      <c r="H253" s="195"/>
      <c r="I253" s="207"/>
    </row>
    <row r="254" spans="1:9">
      <c r="A254" s="195"/>
      <c r="B254" s="195"/>
      <c r="C254" s="195"/>
      <c r="D254" s="195"/>
      <c r="E254" s="195"/>
      <c r="F254" s="195"/>
      <c r="G254" s="206"/>
      <c r="H254" s="195"/>
      <c r="I254" s="207"/>
    </row>
    <row r="255" spans="1:9">
      <c r="A255" s="195"/>
      <c r="B255" s="195"/>
      <c r="C255" s="195"/>
      <c r="D255" s="195"/>
      <c r="E255" s="195"/>
      <c r="F255" s="195"/>
      <c r="G255" s="206"/>
      <c r="H255" s="195"/>
      <c r="I255" s="207"/>
    </row>
    <row r="256" spans="1:9">
      <c r="A256" s="195"/>
      <c r="B256" s="195"/>
      <c r="C256" s="195"/>
      <c r="D256" s="195"/>
      <c r="E256" s="204"/>
      <c r="F256" s="195"/>
      <c r="G256" s="206"/>
      <c r="H256" s="195"/>
      <c r="I256" s="207"/>
    </row>
    <row r="258" spans="1:4" ht="15.75">
      <c r="A258" s="190"/>
      <c r="B258" s="190"/>
      <c r="C258" s="191"/>
      <c r="D258" s="192"/>
    </row>
    <row r="259" spans="1:4" ht="15.75">
      <c r="A259" s="190"/>
      <c r="B259" s="190"/>
      <c r="C259" s="194"/>
      <c r="D259" s="192"/>
    </row>
    <row r="260" spans="1:4" ht="15.75">
      <c r="A260" s="190"/>
      <c r="B260" s="190"/>
      <c r="C260" s="191"/>
      <c r="D260" s="192"/>
    </row>
    <row r="261" spans="1:4" ht="15.75">
      <c r="A261" s="190"/>
      <c r="B261" s="190"/>
      <c r="C261" s="191"/>
      <c r="D261" s="192"/>
    </row>
  </sheetData>
  <mergeCells count="48">
    <mergeCell ref="G102:G106"/>
    <mergeCell ref="G107:G111"/>
    <mergeCell ref="G112:G116"/>
    <mergeCell ref="G77:G81"/>
    <mergeCell ref="G82:G86"/>
    <mergeCell ref="G87:G91"/>
    <mergeCell ref="G92:G96"/>
    <mergeCell ref="G97:G101"/>
    <mergeCell ref="G52:G56"/>
    <mergeCell ref="G57:G61"/>
    <mergeCell ref="G62:G66"/>
    <mergeCell ref="G67:G71"/>
    <mergeCell ref="G72:G76"/>
    <mergeCell ref="G27:G31"/>
    <mergeCell ref="G32:G36"/>
    <mergeCell ref="G37:G41"/>
    <mergeCell ref="G42:G46"/>
    <mergeCell ref="G47:G51"/>
    <mergeCell ref="G7:G11"/>
    <mergeCell ref="G12:G16"/>
    <mergeCell ref="G2:G6"/>
    <mergeCell ref="G17:G21"/>
    <mergeCell ref="G22:G26"/>
    <mergeCell ref="G117:G121"/>
    <mergeCell ref="G122:G126"/>
    <mergeCell ref="G127:G131"/>
    <mergeCell ref="G132:G136"/>
    <mergeCell ref="G137:G141"/>
    <mergeCell ref="G142:G146"/>
    <mergeCell ref="G147:G151"/>
    <mergeCell ref="G152:G155"/>
    <mergeCell ref="G156:G160"/>
    <mergeCell ref="G161:G165"/>
    <mergeCell ref="G191:G195"/>
    <mergeCell ref="G196:G200"/>
    <mergeCell ref="G201:G205"/>
    <mergeCell ref="G206:G210"/>
    <mergeCell ref="G166:G170"/>
    <mergeCell ref="G171:G175"/>
    <mergeCell ref="G176:G180"/>
    <mergeCell ref="G181:G185"/>
    <mergeCell ref="G186:G190"/>
    <mergeCell ref="G246:G250"/>
    <mergeCell ref="G211:G215"/>
    <mergeCell ref="G216:G220"/>
    <mergeCell ref="G221:G225"/>
    <mergeCell ref="G226:G240"/>
    <mergeCell ref="G241:G245"/>
  </mergeCells>
  <phoneticPr fontId="29" type="noConversion"/>
  <hyperlinks>
    <hyperlink ref="G2" r:id="rId1"/>
    <hyperlink ref="G7" r:id="rId2"/>
    <hyperlink ref="G17" r:id="rId3"/>
    <hyperlink ref="G22" r:id="rId4"/>
    <hyperlink ref="G27" r:id="rId5"/>
    <hyperlink ref="G37" r:id="rId6"/>
    <hyperlink ref="G42" r:id="rId7"/>
    <hyperlink ref="G47" r:id="rId8"/>
    <hyperlink ref="G52" r:id="rId9"/>
    <hyperlink ref="G57" r:id="rId10"/>
    <hyperlink ref="G62" r:id="rId11"/>
    <hyperlink ref="G67" r:id="rId12"/>
    <hyperlink ref="G72" r:id="rId13"/>
    <hyperlink ref="G77" r:id="rId14"/>
    <hyperlink ref="G82" r:id="rId15"/>
    <hyperlink ref="G87" r:id="rId16"/>
    <hyperlink ref="G92" r:id="rId17"/>
    <hyperlink ref="G112" r:id="rId18"/>
    <hyperlink ref="G117" r:id="rId19"/>
    <hyperlink ref="G122" r:id="rId20"/>
    <hyperlink ref="G127" r:id="rId21"/>
    <hyperlink ref="G132" r:id="rId22"/>
    <hyperlink ref="G137" r:id="rId23"/>
    <hyperlink ref="G142" r:id="rId24"/>
    <hyperlink ref="G147" r:id="rId25"/>
    <hyperlink ref="G152" r:id="rId26"/>
    <hyperlink ref="G156" r:id="rId27"/>
    <hyperlink ref="G161" r:id="rId28"/>
    <hyperlink ref="G166" r:id="rId29"/>
    <hyperlink ref="G186" r:id="rId30"/>
    <hyperlink ref="G191" r:id="rId31"/>
    <hyperlink ref="G196" r:id="rId32"/>
    <hyperlink ref="G201" r:id="rId33"/>
    <hyperlink ref="G206" r:id="rId34" display="https://heraclothing.com/collections/mens-sweatshirts/products/signature-sweat-stamp-logo-black?variant="/>
    <hyperlink ref="G211" r:id="rId35"/>
    <hyperlink ref="G216" r:id="rId36"/>
    <hyperlink ref="G221" r:id="rId37"/>
    <hyperlink ref="G241" r:id="rId38"/>
    <hyperlink ref="G246" r:id="rId39"/>
  </hyperlink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topLeftCell="A256" workbookViewId="0">
      <selection activeCell="I271" sqref="I271"/>
    </sheetView>
  </sheetViews>
  <sheetFormatPr defaultColWidth="8.85546875" defaultRowHeight="15"/>
  <cols>
    <col min="1" max="1" width="7.140625" customWidth="1"/>
    <col min="2" max="2" width="0.7109375" hidden="1" customWidth="1"/>
    <col min="3" max="3" width="6.140625" customWidth="1"/>
    <col min="4" max="4" width="20.28515625" bestFit="1" customWidth="1"/>
    <col min="5" max="5" width="18.28515625" bestFit="1" customWidth="1"/>
    <col min="6" max="6" width="6.42578125" bestFit="1" customWidth="1"/>
    <col min="7" max="10" width="5.7109375" customWidth="1"/>
    <col min="11" max="11" width="7.7109375" customWidth="1"/>
    <col min="15" max="15" width="11.42578125" bestFit="1" customWidth="1"/>
  </cols>
  <sheetData>
    <row r="1" spans="1:16" ht="15.75">
      <c r="A1" s="144" t="s">
        <v>4</v>
      </c>
      <c r="B1" s="144"/>
      <c r="C1" s="144"/>
      <c r="D1" s="144"/>
      <c r="E1" s="145"/>
      <c r="J1" s="148" t="s">
        <v>130</v>
      </c>
    </row>
    <row r="2" spans="1:16">
      <c r="A2" s="144" t="s">
        <v>5</v>
      </c>
      <c r="B2" s="144"/>
      <c r="C2" s="144"/>
      <c r="D2" s="144"/>
      <c r="E2" s="145"/>
    </row>
    <row r="3" spans="1:16">
      <c r="A3" s="144" t="s">
        <v>46</v>
      </c>
      <c r="B3" s="144"/>
      <c r="C3" s="144"/>
      <c r="D3" s="144"/>
      <c r="E3" s="145"/>
    </row>
    <row r="4" spans="1:16">
      <c r="A4" s="144" t="s">
        <v>7</v>
      </c>
      <c r="B4" s="144"/>
      <c r="C4" s="144"/>
      <c r="D4" s="144"/>
      <c r="E4" s="145"/>
    </row>
    <row r="5" spans="1:16">
      <c r="A5" s="146" t="s">
        <v>8</v>
      </c>
      <c r="B5" s="144"/>
      <c r="C5" s="144"/>
      <c r="D5" s="144"/>
      <c r="E5" s="147"/>
    </row>
    <row r="6" spans="1:16" ht="15.75" thickBot="1"/>
    <row r="7" spans="1:16" ht="27" thickBot="1">
      <c r="A7" s="255" t="s">
        <v>131</v>
      </c>
      <c r="B7" s="256"/>
      <c r="C7" s="257"/>
      <c r="D7" s="130" t="s">
        <v>136</v>
      </c>
      <c r="E7" s="138" t="s">
        <v>3</v>
      </c>
      <c r="F7" s="139" t="s">
        <v>12</v>
      </c>
      <c r="G7" s="108" t="s">
        <v>13</v>
      </c>
      <c r="H7" s="108" t="s">
        <v>14</v>
      </c>
      <c r="I7" s="109" t="s">
        <v>15</v>
      </c>
      <c r="J7" s="159" t="s">
        <v>16</v>
      </c>
      <c r="K7" s="135" t="s">
        <v>132</v>
      </c>
      <c r="L7" s="110" t="s">
        <v>1</v>
      </c>
      <c r="M7" s="111" t="s">
        <v>49</v>
      </c>
      <c r="N7" s="112" t="s">
        <v>133</v>
      </c>
      <c r="O7" s="113" t="s">
        <v>134</v>
      </c>
    </row>
    <row r="8" spans="1:16">
      <c r="A8" s="114" t="s">
        <v>18</v>
      </c>
      <c r="B8" s="115" t="s">
        <v>135</v>
      </c>
      <c r="C8" s="116">
        <f>+K8</f>
        <v>3</v>
      </c>
      <c r="D8" s="131" t="s">
        <v>57</v>
      </c>
      <c r="E8" s="142" t="s">
        <v>47</v>
      </c>
      <c r="F8" s="136">
        <v>20</v>
      </c>
      <c r="G8" s="117"/>
      <c r="H8" s="117"/>
      <c r="I8" s="157"/>
      <c r="J8" s="133"/>
      <c r="K8" s="136">
        <v>3</v>
      </c>
      <c r="L8" s="117">
        <f t="shared" ref="L8:L14" si="0">SUM(F8:J8)*K8</f>
        <v>60</v>
      </c>
      <c r="M8" s="118">
        <f>0.325*L8</f>
        <v>19.5</v>
      </c>
      <c r="N8" s="118">
        <f>+M8+K8</f>
        <v>22.5</v>
      </c>
      <c r="O8" s="119" t="s">
        <v>48</v>
      </c>
    </row>
    <row r="9" spans="1:16">
      <c r="A9" s="120">
        <f t="shared" ref="A9:A14" si="1">+C8+1</f>
        <v>4</v>
      </c>
      <c r="B9" s="121" t="s">
        <v>135</v>
      </c>
      <c r="C9" s="122">
        <f t="shared" ref="C9:C14" si="2">+C8+K9</f>
        <v>4</v>
      </c>
      <c r="D9" s="132" t="str">
        <f t="shared" ref="D9:D14" si="3">+D8</f>
        <v>HODDIE-1  FW18018</v>
      </c>
      <c r="E9" s="143" t="s">
        <v>47</v>
      </c>
      <c r="F9" s="137">
        <v>19</v>
      </c>
      <c r="G9" s="123"/>
      <c r="H9" s="123"/>
      <c r="I9" s="158"/>
      <c r="J9" s="134"/>
      <c r="K9" s="137">
        <v>1</v>
      </c>
      <c r="L9" s="123">
        <f t="shared" si="0"/>
        <v>19</v>
      </c>
      <c r="M9" s="124">
        <f t="shared" ref="M9:M14" si="4">0.325*L9</f>
        <v>6.1749999999999998</v>
      </c>
      <c r="N9" s="124">
        <f t="shared" ref="N9:N14" si="5">+M9+K9</f>
        <v>7.1749999999999998</v>
      </c>
      <c r="O9" s="125" t="s">
        <v>48</v>
      </c>
    </row>
    <row r="10" spans="1:16">
      <c r="A10" s="120">
        <f t="shared" si="1"/>
        <v>5</v>
      </c>
      <c r="B10" s="121" t="s">
        <v>135</v>
      </c>
      <c r="C10" s="122">
        <f t="shared" si="2"/>
        <v>9</v>
      </c>
      <c r="D10" s="132" t="str">
        <f t="shared" si="3"/>
        <v>HODDIE-1  FW18018</v>
      </c>
      <c r="E10" s="143" t="s">
        <v>47</v>
      </c>
      <c r="F10" s="137"/>
      <c r="G10" s="123">
        <v>20</v>
      </c>
      <c r="H10" s="123"/>
      <c r="I10" s="158"/>
      <c r="J10" s="134"/>
      <c r="K10" s="137">
        <v>5</v>
      </c>
      <c r="L10" s="123">
        <f t="shared" si="0"/>
        <v>100</v>
      </c>
      <c r="M10" s="124">
        <f t="shared" si="4"/>
        <v>32.5</v>
      </c>
      <c r="N10" s="124">
        <f t="shared" si="5"/>
        <v>37.5</v>
      </c>
      <c r="O10" s="125" t="s">
        <v>48</v>
      </c>
      <c r="P10">
        <v>1</v>
      </c>
    </row>
    <row r="11" spans="1:16">
      <c r="A11" s="120">
        <f t="shared" si="1"/>
        <v>10</v>
      </c>
      <c r="B11" s="121" t="s">
        <v>135</v>
      </c>
      <c r="C11" s="122">
        <f t="shared" si="2"/>
        <v>15</v>
      </c>
      <c r="D11" s="132" t="str">
        <f t="shared" si="3"/>
        <v>HODDIE-1  FW18018</v>
      </c>
      <c r="E11" s="143" t="s">
        <v>47</v>
      </c>
      <c r="F11" s="137"/>
      <c r="G11" s="123"/>
      <c r="H11" s="123">
        <v>20</v>
      </c>
      <c r="I11" s="158"/>
      <c r="J11" s="134"/>
      <c r="K11" s="137">
        <v>6</v>
      </c>
      <c r="L11" s="123">
        <f t="shared" si="0"/>
        <v>120</v>
      </c>
      <c r="M11" s="124">
        <f t="shared" si="4"/>
        <v>39</v>
      </c>
      <c r="N11" s="124">
        <f t="shared" si="5"/>
        <v>45</v>
      </c>
      <c r="O11" s="125" t="s">
        <v>48</v>
      </c>
    </row>
    <row r="12" spans="1:16">
      <c r="A12" s="120">
        <f t="shared" si="1"/>
        <v>16</v>
      </c>
      <c r="B12" s="121" t="s">
        <v>135</v>
      </c>
      <c r="C12" s="122">
        <f t="shared" si="2"/>
        <v>19</v>
      </c>
      <c r="D12" s="132" t="str">
        <f t="shared" si="3"/>
        <v>HODDIE-1  FW18018</v>
      </c>
      <c r="E12" s="143" t="s">
        <v>47</v>
      </c>
      <c r="F12" s="137"/>
      <c r="G12" s="123"/>
      <c r="H12" s="123"/>
      <c r="I12" s="158">
        <v>20</v>
      </c>
      <c r="J12" s="134"/>
      <c r="K12" s="137">
        <v>4</v>
      </c>
      <c r="L12" s="123">
        <f t="shared" si="0"/>
        <v>80</v>
      </c>
      <c r="M12" s="124">
        <f t="shared" si="4"/>
        <v>26</v>
      </c>
      <c r="N12" s="124">
        <f t="shared" si="5"/>
        <v>30</v>
      </c>
      <c r="O12" s="125" t="s">
        <v>48</v>
      </c>
    </row>
    <row r="13" spans="1:16">
      <c r="A13" s="120">
        <f t="shared" si="1"/>
        <v>20</v>
      </c>
      <c r="B13" s="121" t="s">
        <v>135</v>
      </c>
      <c r="C13" s="122">
        <f t="shared" si="2"/>
        <v>20</v>
      </c>
      <c r="D13" s="132" t="str">
        <f t="shared" si="3"/>
        <v>HODDIE-1  FW18018</v>
      </c>
      <c r="E13" s="143" t="s">
        <v>47</v>
      </c>
      <c r="F13" s="137"/>
      <c r="G13" s="123"/>
      <c r="H13" s="123"/>
      <c r="I13" s="158"/>
      <c r="J13" s="134">
        <v>20</v>
      </c>
      <c r="K13" s="137">
        <v>1</v>
      </c>
      <c r="L13" s="123">
        <f t="shared" si="0"/>
        <v>20</v>
      </c>
      <c r="M13" s="124">
        <f t="shared" si="4"/>
        <v>6.5</v>
      </c>
      <c r="N13" s="124">
        <f t="shared" si="5"/>
        <v>7.5</v>
      </c>
      <c r="O13" s="125" t="s">
        <v>48</v>
      </c>
    </row>
    <row r="14" spans="1:16" ht="15.75" thickBot="1">
      <c r="A14" s="120">
        <f t="shared" si="1"/>
        <v>21</v>
      </c>
      <c r="B14" s="121" t="s">
        <v>135</v>
      </c>
      <c r="C14" s="122">
        <f t="shared" si="2"/>
        <v>21</v>
      </c>
      <c r="D14" s="132" t="str">
        <f t="shared" si="3"/>
        <v>HODDIE-1  FW18018</v>
      </c>
      <c r="E14" s="143" t="s">
        <v>47</v>
      </c>
      <c r="F14" s="137"/>
      <c r="G14" s="123">
        <v>3</v>
      </c>
      <c r="H14" s="123">
        <v>1</v>
      </c>
      <c r="I14" s="158"/>
      <c r="J14" s="134">
        <v>9</v>
      </c>
      <c r="K14" s="137">
        <v>1</v>
      </c>
      <c r="L14" s="123">
        <f t="shared" si="0"/>
        <v>13</v>
      </c>
      <c r="M14" s="124">
        <f t="shared" si="4"/>
        <v>4.2250000000000005</v>
      </c>
      <c r="N14" s="124">
        <f t="shared" si="5"/>
        <v>5.2250000000000005</v>
      </c>
      <c r="O14" s="125" t="s">
        <v>48</v>
      </c>
    </row>
    <row r="15" spans="1:16" ht="15.75" thickBot="1">
      <c r="A15" s="126"/>
      <c r="B15" s="140"/>
      <c r="C15" s="141"/>
      <c r="D15" s="127"/>
      <c r="E15" s="128"/>
      <c r="F15" s="128"/>
      <c r="G15" s="128"/>
      <c r="H15" s="129"/>
      <c r="I15" s="129"/>
      <c r="J15" s="160"/>
      <c r="K15" s="149">
        <f>SUM(K8:K14)</f>
        <v>21</v>
      </c>
      <c r="L15" s="150">
        <f>SUM(L8:L14)</f>
        <v>412</v>
      </c>
      <c r="M15" s="151">
        <f>SUM(M8:M14)</f>
        <v>133.9</v>
      </c>
      <c r="N15" s="151">
        <f>SUM(N8:N14)</f>
        <v>154.9</v>
      </c>
      <c r="O15" s="150"/>
    </row>
    <row r="16" spans="1:16" ht="15.75" thickBot="1"/>
    <row r="17" spans="1:16" ht="27" thickBot="1">
      <c r="A17" s="255" t="s">
        <v>131</v>
      </c>
      <c r="B17" s="256"/>
      <c r="C17" s="257"/>
      <c r="D17" s="130" t="s">
        <v>136</v>
      </c>
      <c r="E17" s="138" t="s">
        <v>3</v>
      </c>
      <c r="F17" s="139" t="s">
        <v>12</v>
      </c>
      <c r="G17" s="108" t="s">
        <v>13</v>
      </c>
      <c r="H17" s="108" t="s">
        <v>14</v>
      </c>
      <c r="I17" s="109" t="s">
        <v>15</v>
      </c>
      <c r="J17" s="159" t="s">
        <v>16</v>
      </c>
      <c r="K17" s="135" t="s">
        <v>132</v>
      </c>
      <c r="L17" s="110" t="s">
        <v>1</v>
      </c>
      <c r="M17" s="111" t="s">
        <v>49</v>
      </c>
      <c r="N17" s="112" t="s">
        <v>133</v>
      </c>
      <c r="O17" s="113" t="s">
        <v>134</v>
      </c>
    </row>
    <row r="18" spans="1:16">
      <c r="A18" s="114" t="s">
        <v>18</v>
      </c>
      <c r="B18" s="115" t="s">
        <v>135</v>
      </c>
      <c r="C18" s="116">
        <f>+K18</f>
        <v>4</v>
      </c>
      <c r="D18" s="131" t="s">
        <v>68</v>
      </c>
      <c r="E18" s="142" t="s">
        <v>43</v>
      </c>
      <c r="F18" s="136">
        <v>20</v>
      </c>
      <c r="G18" s="117"/>
      <c r="H18" s="117"/>
      <c r="I18" s="157"/>
      <c r="J18" s="133"/>
      <c r="K18" s="136">
        <v>4</v>
      </c>
      <c r="L18" s="117">
        <f t="shared" ref="L18:L24" si="6">SUM(F18:J18)*K18</f>
        <v>80</v>
      </c>
      <c r="M18" s="118">
        <f>0.325*L18</f>
        <v>26</v>
      </c>
      <c r="N18" s="118">
        <f>+M18+K18</f>
        <v>30</v>
      </c>
      <c r="O18" s="119" t="s">
        <v>48</v>
      </c>
    </row>
    <row r="19" spans="1:16">
      <c r="A19" s="120">
        <f t="shared" ref="A19:A24" si="7">+C18+1</f>
        <v>5</v>
      </c>
      <c r="B19" s="121" t="s">
        <v>135</v>
      </c>
      <c r="C19" s="122">
        <f t="shared" ref="C19:C24" si="8">+C18+K19</f>
        <v>8</v>
      </c>
      <c r="D19" s="132" t="str">
        <f t="shared" ref="D19:D24" si="9">+D18</f>
        <v>HODDIE-3  FW18020</v>
      </c>
      <c r="E19" s="143" t="s">
        <v>43</v>
      </c>
      <c r="F19" s="137"/>
      <c r="G19" s="123">
        <v>20</v>
      </c>
      <c r="H19" s="123"/>
      <c r="I19" s="158"/>
      <c r="J19" s="134"/>
      <c r="K19" s="137">
        <v>4</v>
      </c>
      <c r="L19" s="123">
        <f t="shared" si="6"/>
        <v>80</v>
      </c>
      <c r="M19" s="124">
        <f t="shared" ref="M19:M24" si="10">0.325*L19</f>
        <v>26</v>
      </c>
      <c r="N19" s="124">
        <f t="shared" ref="N19:N24" si="11">+M19+K19</f>
        <v>30</v>
      </c>
      <c r="O19" s="125" t="s">
        <v>48</v>
      </c>
    </row>
    <row r="20" spans="1:16">
      <c r="A20" s="120">
        <f t="shared" si="7"/>
        <v>9</v>
      </c>
      <c r="B20" s="121" t="s">
        <v>135</v>
      </c>
      <c r="C20" s="122">
        <f t="shared" si="8"/>
        <v>17</v>
      </c>
      <c r="D20" s="132" t="str">
        <f t="shared" si="9"/>
        <v>HODDIE-3  FW18020</v>
      </c>
      <c r="E20" s="143" t="s">
        <v>43</v>
      </c>
      <c r="F20" s="137"/>
      <c r="G20" s="123"/>
      <c r="H20" s="123">
        <v>20</v>
      </c>
      <c r="I20" s="158"/>
      <c r="J20" s="134"/>
      <c r="K20" s="137">
        <v>9</v>
      </c>
      <c r="L20" s="123">
        <f t="shared" si="6"/>
        <v>180</v>
      </c>
      <c r="M20" s="124">
        <f t="shared" si="10"/>
        <v>58.5</v>
      </c>
      <c r="N20" s="124">
        <f t="shared" si="11"/>
        <v>67.5</v>
      </c>
      <c r="O20" s="125" t="s">
        <v>48</v>
      </c>
      <c r="P20">
        <v>2</v>
      </c>
    </row>
    <row r="21" spans="1:16">
      <c r="A21" s="120">
        <f t="shared" si="7"/>
        <v>18</v>
      </c>
      <c r="B21" s="121" t="s">
        <v>135</v>
      </c>
      <c r="C21" s="122">
        <f t="shared" si="8"/>
        <v>22</v>
      </c>
      <c r="D21" s="132" t="str">
        <f t="shared" si="9"/>
        <v>HODDIE-3  FW18020</v>
      </c>
      <c r="E21" s="143" t="s">
        <v>43</v>
      </c>
      <c r="F21" s="137"/>
      <c r="G21" s="123"/>
      <c r="H21" s="123"/>
      <c r="I21" s="158">
        <v>20</v>
      </c>
      <c r="J21" s="134"/>
      <c r="K21" s="137">
        <v>5</v>
      </c>
      <c r="L21" s="123">
        <f t="shared" si="6"/>
        <v>100</v>
      </c>
      <c r="M21" s="124">
        <f t="shared" si="10"/>
        <v>32.5</v>
      </c>
      <c r="N21" s="124">
        <f t="shared" si="11"/>
        <v>37.5</v>
      </c>
      <c r="O21" s="125" t="s">
        <v>48</v>
      </c>
    </row>
    <row r="22" spans="1:16">
      <c r="A22" s="120">
        <f t="shared" si="7"/>
        <v>23</v>
      </c>
      <c r="B22" s="121" t="s">
        <v>135</v>
      </c>
      <c r="C22" s="122">
        <f t="shared" si="8"/>
        <v>23</v>
      </c>
      <c r="D22" s="132" t="str">
        <f t="shared" si="9"/>
        <v>HODDIE-3  FW18020</v>
      </c>
      <c r="E22" s="143" t="s">
        <v>43</v>
      </c>
      <c r="F22" s="137"/>
      <c r="G22" s="123"/>
      <c r="H22" s="123"/>
      <c r="I22" s="158"/>
      <c r="J22" s="134">
        <v>20</v>
      </c>
      <c r="K22" s="137">
        <v>1</v>
      </c>
      <c r="L22" s="123">
        <f t="shared" si="6"/>
        <v>20</v>
      </c>
      <c r="M22" s="124">
        <f t="shared" si="10"/>
        <v>6.5</v>
      </c>
      <c r="N22" s="124">
        <f t="shared" si="11"/>
        <v>7.5</v>
      </c>
      <c r="O22" s="125" t="s">
        <v>48</v>
      </c>
    </row>
    <row r="23" spans="1:16">
      <c r="A23" s="120">
        <f t="shared" si="7"/>
        <v>24</v>
      </c>
      <c r="B23" s="121" t="s">
        <v>135</v>
      </c>
      <c r="C23" s="122">
        <f t="shared" si="8"/>
        <v>24</v>
      </c>
      <c r="D23" s="132" t="str">
        <f t="shared" si="9"/>
        <v>HODDIE-3  FW18020</v>
      </c>
      <c r="E23" s="143" t="s">
        <v>43</v>
      </c>
      <c r="F23" s="137">
        <v>15</v>
      </c>
      <c r="G23" s="123">
        <v>7</v>
      </c>
      <c r="H23" s="123"/>
      <c r="I23" s="158"/>
      <c r="J23" s="134">
        <v>4</v>
      </c>
      <c r="K23" s="137">
        <v>1</v>
      </c>
      <c r="L23" s="123">
        <f t="shared" si="6"/>
        <v>26</v>
      </c>
      <c r="M23" s="124">
        <f t="shared" si="10"/>
        <v>8.4500000000000011</v>
      </c>
      <c r="N23" s="124">
        <f t="shared" si="11"/>
        <v>9.4500000000000011</v>
      </c>
      <c r="O23" s="125" t="s">
        <v>48</v>
      </c>
    </row>
    <row r="24" spans="1:16" ht="15.75" thickBot="1">
      <c r="A24" s="120">
        <f t="shared" si="7"/>
        <v>25</v>
      </c>
      <c r="B24" s="121" t="s">
        <v>135</v>
      </c>
      <c r="C24" s="122">
        <f t="shared" si="8"/>
        <v>25</v>
      </c>
      <c r="D24" s="132" t="str">
        <f t="shared" si="9"/>
        <v>HODDIE-3  FW18020</v>
      </c>
      <c r="E24" s="143" t="s">
        <v>43</v>
      </c>
      <c r="F24" s="137"/>
      <c r="G24" s="123"/>
      <c r="H24" s="123">
        <v>18</v>
      </c>
      <c r="I24" s="158">
        <v>5</v>
      </c>
      <c r="J24" s="134"/>
      <c r="K24" s="137">
        <v>1</v>
      </c>
      <c r="L24" s="123">
        <f t="shared" si="6"/>
        <v>23</v>
      </c>
      <c r="M24" s="124">
        <f t="shared" si="10"/>
        <v>7.4750000000000005</v>
      </c>
      <c r="N24" s="124">
        <f t="shared" si="11"/>
        <v>8.4750000000000014</v>
      </c>
      <c r="O24" s="125" t="s">
        <v>48</v>
      </c>
    </row>
    <row r="25" spans="1:16" ht="15.75" thickBot="1">
      <c r="A25" s="126"/>
      <c r="B25" s="140"/>
      <c r="C25" s="141"/>
      <c r="D25" s="127"/>
      <c r="E25" s="128"/>
      <c r="F25" s="128"/>
      <c r="G25" s="128"/>
      <c r="H25" s="129"/>
      <c r="I25" s="129"/>
      <c r="J25" s="160"/>
      <c r="K25" s="149">
        <f>SUM(K18:K24)</f>
        <v>25</v>
      </c>
      <c r="L25" s="150">
        <f>SUM(L18:L24)</f>
        <v>509</v>
      </c>
      <c r="M25" s="151">
        <f>SUM(M18:M24)</f>
        <v>165.42499999999998</v>
      </c>
      <c r="N25" s="151">
        <f>SUM(N18:N24)</f>
        <v>190.42499999999998</v>
      </c>
      <c r="O25" s="150"/>
    </row>
    <row r="26" spans="1:16" ht="15.75" thickBot="1"/>
    <row r="27" spans="1:16" ht="27" thickBot="1">
      <c r="A27" s="255" t="s">
        <v>131</v>
      </c>
      <c r="B27" s="256"/>
      <c r="C27" s="257"/>
      <c r="D27" s="130" t="s">
        <v>136</v>
      </c>
      <c r="E27" s="138" t="s">
        <v>3</v>
      </c>
      <c r="F27" s="139" t="s">
        <v>12</v>
      </c>
      <c r="G27" s="108" t="s">
        <v>13</v>
      </c>
      <c r="H27" s="108" t="s">
        <v>14</v>
      </c>
      <c r="I27" s="109" t="s">
        <v>15</v>
      </c>
      <c r="J27" s="159" t="s">
        <v>16</v>
      </c>
      <c r="K27" s="135" t="s">
        <v>132</v>
      </c>
      <c r="L27" s="110" t="s">
        <v>1</v>
      </c>
      <c r="M27" s="111" t="s">
        <v>49</v>
      </c>
      <c r="N27" s="112" t="s">
        <v>133</v>
      </c>
      <c r="O27" s="113" t="s">
        <v>134</v>
      </c>
    </row>
    <row r="28" spans="1:16">
      <c r="A28" s="114" t="s">
        <v>18</v>
      </c>
      <c r="B28" s="115" t="s">
        <v>135</v>
      </c>
      <c r="C28" s="116">
        <f>+K28</f>
        <v>4</v>
      </c>
      <c r="D28" s="131" t="s">
        <v>69</v>
      </c>
      <c r="E28" s="142" t="s">
        <v>43</v>
      </c>
      <c r="F28" s="136">
        <v>20</v>
      </c>
      <c r="G28" s="117"/>
      <c r="H28" s="117"/>
      <c r="I28" s="157"/>
      <c r="J28" s="133"/>
      <c r="K28" s="136">
        <v>4</v>
      </c>
      <c r="L28" s="117">
        <f t="shared" ref="L28:L34" si="12">SUM(F28:J28)*K28</f>
        <v>80</v>
      </c>
      <c r="M28" s="118">
        <f>0.325*L28</f>
        <v>26</v>
      </c>
      <c r="N28" s="118">
        <f>+M28+K28</f>
        <v>30</v>
      </c>
      <c r="O28" s="119" t="s">
        <v>48</v>
      </c>
    </row>
    <row r="29" spans="1:16">
      <c r="A29" s="120">
        <f t="shared" ref="A29:A35" si="13">+C28+1</f>
        <v>5</v>
      </c>
      <c r="B29" s="121" t="s">
        <v>135</v>
      </c>
      <c r="C29" s="122">
        <f t="shared" ref="C29:C34" si="14">+C28+K29</f>
        <v>10</v>
      </c>
      <c r="D29" s="132" t="str">
        <f t="shared" ref="D29:D35" si="15">+D28</f>
        <v>HODDIE-6  FW18033</v>
      </c>
      <c r="E29" s="143" t="s">
        <v>43</v>
      </c>
      <c r="F29" s="137"/>
      <c r="G29" s="123">
        <v>20</v>
      </c>
      <c r="H29" s="123"/>
      <c r="I29" s="158"/>
      <c r="J29" s="134"/>
      <c r="K29" s="137">
        <v>6</v>
      </c>
      <c r="L29" s="123">
        <f t="shared" si="12"/>
        <v>120</v>
      </c>
      <c r="M29" s="124">
        <f t="shared" ref="M29:M34" si="16">0.325*L29</f>
        <v>39</v>
      </c>
      <c r="N29" s="124">
        <f t="shared" ref="N29:N34" si="17">+M29+K29</f>
        <v>45</v>
      </c>
      <c r="O29" s="125" t="s">
        <v>48</v>
      </c>
    </row>
    <row r="30" spans="1:16">
      <c r="A30" s="120">
        <f t="shared" si="13"/>
        <v>11</v>
      </c>
      <c r="B30" s="121" t="s">
        <v>135</v>
      </c>
      <c r="C30" s="122">
        <f t="shared" si="14"/>
        <v>17</v>
      </c>
      <c r="D30" s="132" t="str">
        <f t="shared" si="15"/>
        <v>HODDIE-6  FW18033</v>
      </c>
      <c r="E30" s="143" t="s">
        <v>43</v>
      </c>
      <c r="F30" s="137"/>
      <c r="G30" s="123"/>
      <c r="H30" s="123">
        <v>20</v>
      </c>
      <c r="I30" s="158"/>
      <c r="J30" s="134"/>
      <c r="K30" s="137">
        <v>7</v>
      </c>
      <c r="L30" s="123">
        <f t="shared" si="12"/>
        <v>140</v>
      </c>
      <c r="M30" s="124">
        <f t="shared" si="16"/>
        <v>45.5</v>
      </c>
      <c r="N30" s="124">
        <f t="shared" si="17"/>
        <v>52.5</v>
      </c>
      <c r="O30" s="125" t="s">
        <v>48</v>
      </c>
    </row>
    <row r="31" spans="1:16">
      <c r="A31" s="120">
        <f t="shared" si="13"/>
        <v>18</v>
      </c>
      <c r="B31" s="121" t="s">
        <v>135</v>
      </c>
      <c r="C31" s="122">
        <f t="shared" si="14"/>
        <v>21</v>
      </c>
      <c r="D31" s="132" t="str">
        <f t="shared" si="15"/>
        <v>HODDIE-6  FW18033</v>
      </c>
      <c r="E31" s="143" t="s">
        <v>43</v>
      </c>
      <c r="F31" s="137"/>
      <c r="G31" s="123"/>
      <c r="H31" s="123"/>
      <c r="I31" s="158">
        <v>20</v>
      </c>
      <c r="J31" s="134"/>
      <c r="K31" s="137">
        <v>4</v>
      </c>
      <c r="L31" s="123">
        <f t="shared" si="12"/>
        <v>80</v>
      </c>
      <c r="M31" s="124">
        <f t="shared" si="16"/>
        <v>26</v>
      </c>
      <c r="N31" s="124">
        <f t="shared" si="17"/>
        <v>30</v>
      </c>
      <c r="O31" s="125" t="s">
        <v>48</v>
      </c>
      <c r="P31">
        <v>3</v>
      </c>
    </row>
    <row r="32" spans="1:16">
      <c r="A32" s="120">
        <f t="shared" si="13"/>
        <v>22</v>
      </c>
      <c r="B32" s="121" t="s">
        <v>135</v>
      </c>
      <c r="C32" s="122">
        <f t="shared" si="14"/>
        <v>22</v>
      </c>
      <c r="D32" s="132" t="str">
        <f t="shared" si="15"/>
        <v>HODDIE-6  FW18033</v>
      </c>
      <c r="E32" s="143" t="s">
        <v>43</v>
      </c>
      <c r="F32" s="137"/>
      <c r="G32" s="123"/>
      <c r="H32" s="123"/>
      <c r="I32" s="158"/>
      <c r="J32" s="134">
        <v>20</v>
      </c>
      <c r="K32" s="137">
        <v>1</v>
      </c>
      <c r="L32" s="123">
        <f t="shared" si="12"/>
        <v>20</v>
      </c>
      <c r="M32" s="124">
        <f t="shared" si="16"/>
        <v>6.5</v>
      </c>
      <c r="N32" s="124">
        <f t="shared" si="17"/>
        <v>7.5</v>
      </c>
      <c r="O32" s="125" t="s">
        <v>48</v>
      </c>
    </row>
    <row r="33" spans="1:16">
      <c r="A33" s="120">
        <f t="shared" si="13"/>
        <v>23</v>
      </c>
      <c r="B33" s="121" t="s">
        <v>135</v>
      </c>
      <c r="C33" s="122">
        <f t="shared" si="14"/>
        <v>23</v>
      </c>
      <c r="D33" s="132" t="str">
        <f t="shared" si="15"/>
        <v>HODDIE-6  FW18033</v>
      </c>
      <c r="E33" s="143" t="s">
        <v>43</v>
      </c>
      <c r="F33" s="137"/>
      <c r="G33" s="123"/>
      <c r="H33" s="123"/>
      <c r="I33" s="158"/>
      <c r="J33" s="134">
        <v>8</v>
      </c>
      <c r="K33" s="137">
        <v>1</v>
      </c>
      <c r="L33" s="123">
        <f t="shared" si="12"/>
        <v>8</v>
      </c>
      <c r="M33" s="124">
        <f t="shared" si="16"/>
        <v>2.6</v>
      </c>
      <c r="N33" s="124">
        <f t="shared" si="17"/>
        <v>3.6</v>
      </c>
      <c r="O33" s="125" t="s">
        <v>48</v>
      </c>
    </row>
    <row r="34" spans="1:16">
      <c r="A34" s="120">
        <f t="shared" si="13"/>
        <v>24</v>
      </c>
      <c r="B34" s="121" t="s">
        <v>135</v>
      </c>
      <c r="C34" s="122">
        <f t="shared" si="14"/>
        <v>24</v>
      </c>
      <c r="D34" s="132" t="str">
        <f t="shared" si="15"/>
        <v>HODDIE-6  FW18033</v>
      </c>
      <c r="E34" s="143" t="s">
        <v>43</v>
      </c>
      <c r="F34" s="137">
        <v>14</v>
      </c>
      <c r="G34" s="123">
        <v>4</v>
      </c>
      <c r="H34" s="123"/>
      <c r="I34" s="158"/>
      <c r="J34" s="134"/>
      <c r="K34" s="137">
        <v>1</v>
      </c>
      <c r="L34" s="123">
        <f t="shared" si="12"/>
        <v>18</v>
      </c>
      <c r="M34" s="124">
        <f t="shared" si="16"/>
        <v>5.8500000000000005</v>
      </c>
      <c r="N34" s="124">
        <f t="shared" si="17"/>
        <v>6.8500000000000005</v>
      </c>
      <c r="O34" s="125" t="s">
        <v>48</v>
      </c>
    </row>
    <row r="35" spans="1:16" ht="15.75" thickBot="1">
      <c r="A35" s="120">
        <f t="shared" si="13"/>
        <v>25</v>
      </c>
      <c r="B35" s="121" t="s">
        <v>135</v>
      </c>
      <c r="C35" s="122">
        <f>+C34+K35</f>
        <v>25</v>
      </c>
      <c r="D35" s="132" t="str">
        <f t="shared" si="15"/>
        <v>HODDIE-6  FW18033</v>
      </c>
      <c r="E35" s="143" t="s">
        <v>43</v>
      </c>
      <c r="F35" s="137"/>
      <c r="G35" s="123"/>
      <c r="H35" s="123">
        <v>13</v>
      </c>
      <c r="I35" s="158">
        <v>9</v>
      </c>
      <c r="J35" s="134"/>
      <c r="K35" s="137">
        <v>1</v>
      </c>
      <c r="L35" s="123">
        <f>SUM(F35:J35)*K35</f>
        <v>22</v>
      </c>
      <c r="M35" s="124">
        <f>0.325*L35</f>
        <v>7.15</v>
      </c>
      <c r="N35" s="124">
        <f>+M35+K35</f>
        <v>8.15</v>
      </c>
      <c r="O35" s="125" t="s">
        <v>48</v>
      </c>
    </row>
    <row r="36" spans="1:16" ht="15.75" thickBot="1">
      <c r="A36" s="126"/>
      <c r="B36" s="140"/>
      <c r="C36" s="141"/>
      <c r="D36" s="127"/>
      <c r="E36" s="128"/>
      <c r="F36" s="128"/>
      <c r="G36" s="128"/>
      <c r="H36" s="129"/>
      <c r="I36" s="129"/>
      <c r="J36" s="160"/>
      <c r="K36" s="149">
        <f>SUM(K28:K35)</f>
        <v>25</v>
      </c>
      <c r="L36" s="150">
        <f>SUM(L28:L35)</f>
        <v>488</v>
      </c>
      <c r="M36" s="151">
        <f>SUM(M28:M35)</f>
        <v>158.6</v>
      </c>
      <c r="N36" s="151">
        <f>SUM(N28:N35)</f>
        <v>183.6</v>
      </c>
      <c r="O36" s="150"/>
    </row>
    <row r="37" spans="1:16" ht="15.75" thickBot="1"/>
    <row r="38" spans="1:16" ht="27" thickBot="1">
      <c r="A38" s="255" t="s">
        <v>131</v>
      </c>
      <c r="B38" s="256"/>
      <c r="C38" s="257"/>
      <c r="D38" s="130" t="s">
        <v>136</v>
      </c>
      <c r="E38" s="138" t="s">
        <v>3</v>
      </c>
      <c r="F38" s="139" t="s">
        <v>12</v>
      </c>
      <c r="G38" s="108" t="s">
        <v>13</v>
      </c>
      <c r="H38" s="108" t="s">
        <v>14</v>
      </c>
      <c r="I38" s="109" t="s">
        <v>15</v>
      </c>
      <c r="J38" s="159" t="s">
        <v>16</v>
      </c>
      <c r="K38" s="135" t="s">
        <v>132</v>
      </c>
      <c r="L38" s="110" t="s">
        <v>1</v>
      </c>
      <c r="M38" s="111" t="s">
        <v>49</v>
      </c>
      <c r="N38" s="112" t="s">
        <v>133</v>
      </c>
      <c r="O38" s="113" t="s">
        <v>134</v>
      </c>
    </row>
    <row r="39" spans="1:16">
      <c r="A39" s="114" t="s">
        <v>18</v>
      </c>
      <c r="B39" s="115" t="s">
        <v>135</v>
      </c>
      <c r="C39" s="116">
        <f>+K39</f>
        <v>3</v>
      </c>
      <c r="D39" s="131" t="s">
        <v>70</v>
      </c>
      <c r="E39" s="142" t="s">
        <v>47</v>
      </c>
      <c r="F39" s="136">
        <v>20</v>
      </c>
      <c r="G39" s="117"/>
      <c r="H39" s="117"/>
      <c r="I39" s="157"/>
      <c r="J39" s="133"/>
      <c r="K39" s="136">
        <v>3</v>
      </c>
      <c r="L39" s="117">
        <f t="shared" ref="L39:L45" si="18">SUM(F39:J39)*K39</f>
        <v>60</v>
      </c>
      <c r="M39" s="118">
        <f>0.325*L39</f>
        <v>19.5</v>
      </c>
      <c r="N39" s="118">
        <f>+M39+K39</f>
        <v>22.5</v>
      </c>
      <c r="O39" s="119" t="s">
        <v>48</v>
      </c>
    </row>
    <row r="40" spans="1:16">
      <c r="A40" s="120">
        <f t="shared" ref="A40:A45" si="19">+C39+1</f>
        <v>4</v>
      </c>
      <c r="B40" s="121" t="s">
        <v>135</v>
      </c>
      <c r="C40" s="122">
        <f t="shared" ref="C40:C45" si="20">+C39+K40</f>
        <v>7</v>
      </c>
      <c r="D40" s="132" t="str">
        <f t="shared" ref="D40:D45" si="21">+D39</f>
        <v>HODDIE-4  FW18055</v>
      </c>
      <c r="E40" s="143" t="s">
        <v>47</v>
      </c>
      <c r="F40" s="137"/>
      <c r="G40" s="123">
        <v>20</v>
      </c>
      <c r="H40" s="123"/>
      <c r="I40" s="158"/>
      <c r="J40" s="134"/>
      <c r="K40" s="137">
        <v>4</v>
      </c>
      <c r="L40" s="123">
        <f t="shared" si="18"/>
        <v>80</v>
      </c>
      <c r="M40" s="124">
        <f t="shared" ref="M40:M45" si="22">0.325*L40</f>
        <v>26</v>
      </c>
      <c r="N40" s="124">
        <f t="shared" ref="N40:N45" si="23">+M40+K40</f>
        <v>30</v>
      </c>
      <c r="O40" s="125" t="s">
        <v>48</v>
      </c>
    </row>
    <row r="41" spans="1:16">
      <c r="A41" s="120">
        <f t="shared" si="19"/>
        <v>8</v>
      </c>
      <c r="B41" s="121" t="s">
        <v>135</v>
      </c>
      <c r="C41" s="122">
        <f t="shared" si="20"/>
        <v>13</v>
      </c>
      <c r="D41" s="132" t="str">
        <f t="shared" si="21"/>
        <v>HODDIE-4  FW18055</v>
      </c>
      <c r="E41" s="143" t="s">
        <v>47</v>
      </c>
      <c r="F41" s="137"/>
      <c r="G41" s="123"/>
      <c r="H41" s="123">
        <v>20</v>
      </c>
      <c r="I41" s="158"/>
      <c r="J41" s="134"/>
      <c r="K41" s="137">
        <v>6</v>
      </c>
      <c r="L41" s="123">
        <f t="shared" si="18"/>
        <v>120</v>
      </c>
      <c r="M41" s="124">
        <f t="shared" si="22"/>
        <v>39</v>
      </c>
      <c r="N41" s="124">
        <f t="shared" si="23"/>
        <v>45</v>
      </c>
      <c r="O41" s="125" t="s">
        <v>48</v>
      </c>
      <c r="P41">
        <v>4</v>
      </c>
    </row>
    <row r="42" spans="1:16">
      <c r="A42" s="120">
        <f t="shared" si="19"/>
        <v>14</v>
      </c>
      <c r="B42" s="121" t="s">
        <v>135</v>
      </c>
      <c r="C42" s="122">
        <f t="shared" si="20"/>
        <v>16</v>
      </c>
      <c r="D42" s="132" t="str">
        <f t="shared" si="21"/>
        <v>HODDIE-4  FW18055</v>
      </c>
      <c r="E42" s="143" t="s">
        <v>47</v>
      </c>
      <c r="F42" s="137"/>
      <c r="G42" s="123"/>
      <c r="H42" s="123"/>
      <c r="I42" s="158">
        <v>20</v>
      </c>
      <c r="J42" s="134"/>
      <c r="K42" s="137">
        <v>3</v>
      </c>
      <c r="L42" s="123">
        <f t="shared" si="18"/>
        <v>60</v>
      </c>
      <c r="M42" s="124">
        <f t="shared" si="22"/>
        <v>19.5</v>
      </c>
      <c r="N42" s="124">
        <f t="shared" si="23"/>
        <v>22.5</v>
      </c>
      <c r="O42" s="125" t="s">
        <v>48</v>
      </c>
    </row>
    <row r="43" spans="1:16">
      <c r="A43" s="120">
        <f t="shared" si="19"/>
        <v>17</v>
      </c>
      <c r="B43" s="121" t="s">
        <v>135</v>
      </c>
      <c r="C43" s="122">
        <f t="shared" si="20"/>
        <v>17</v>
      </c>
      <c r="D43" s="132" t="str">
        <f t="shared" si="21"/>
        <v>HODDIE-4  FW18055</v>
      </c>
      <c r="E43" s="143" t="s">
        <v>47</v>
      </c>
      <c r="F43" s="137"/>
      <c r="G43" s="123"/>
      <c r="H43" s="123"/>
      <c r="I43" s="158"/>
      <c r="J43" s="134">
        <v>18</v>
      </c>
      <c r="K43" s="137">
        <v>1</v>
      </c>
      <c r="L43" s="123">
        <f t="shared" si="18"/>
        <v>18</v>
      </c>
      <c r="M43" s="124">
        <f t="shared" si="22"/>
        <v>5.8500000000000005</v>
      </c>
      <c r="N43" s="124">
        <f t="shared" si="23"/>
        <v>6.8500000000000005</v>
      </c>
      <c r="O43" s="125" t="s">
        <v>48</v>
      </c>
    </row>
    <row r="44" spans="1:16">
      <c r="A44" s="120">
        <f t="shared" si="19"/>
        <v>18</v>
      </c>
      <c r="B44" s="121" t="s">
        <v>135</v>
      </c>
      <c r="C44" s="122">
        <f t="shared" si="20"/>
        <v>18</v>
      </c>
      <c r="D44" s="132" t="str">
        <f t="shared" si="21"/>
        <v>HODDIE-4  FW18055</v>
      </c>
      <c r="E44" s="143" t="s">
        <v>47</v>
      </c>
      <c r="F44" s="137"/>
      <c r="G44" s="123"/>
      <c r="H44" s="123">
        <v>11</v>
      </c>
      <c r="I44" s="158">
        <v>6</v>
      </c>
      <c r="J44" s="134"/>
      <c r="K44" s="137">
        <v>1</v>
      </c>
      <c r="L44" s="123">
        <f t="shared" si="18"/>
        <v>17</v>
      </c>
      <c r="M44" s="124">
        <f t="shared" si="22"/>
        <v>5.5250000000000004</v>
      </c>
      <c r="N44" s="124">
        <f t="shared" si="23"/>
        <v>6.5250000000000004</v>
      </c>
      <c r="O44" s="125" t="s">
        <v>48</v>
      </c>
    </row>
    <row r="45" spans="1:16" ht="15.75" thickBot="1">
      <c r="A45" s="120">
        <f t="shared" si="19"/>
        <v>19</v>
      </c>
      <c r="B45" s="121" t="s">
        <v>135</v>
      </c>
      <c r="C45" s="122">
        <f t="shared" si="20"/>
        <v>19</v>
      </c>
      <c r="D45" s="132" t="str">
        <f t="shared" si="21"/>
        <v>HODDIE-4  FW18055</v>
      </c>
      <c r="E45" s="143" t="s">
        <v>47</v>
      </c>
      <c r="F45" s="137">
        <v>18</v>
      </c>
      <c r="G45" s="123">
        <v>5</v>
      </c>
      <c r="H45" s="123"/>
      <c r="I45" s="158"/>
      <c r="J45" s="134"/>
      <c r="K45" s="137">
        <v>1</v>
      </c>
      <c r="L45" s="123">
        <f t="shared" si="18"/>
        <v>23</v>
      </c>
      <c r="M45" s="124">
        <f t="shared" si="22"/>
        <v>7.4750000000000005</v>
      </c>
      <c r="N45" s="124">
        <f t="shared" si="23"/>
        <v>8.4750000000000014</v>
      </c>
      <c r="O45" s="125" t="s">
        <v>48</v>
      </c>
    </row>
    <row r="46" spans="1:16" ht="15.75" thickBot="1">
      <c r="A46" s="126"/>
      <c r="B46" s="140"/>
      <c r="C46" s="141"/>
      <c r="D46" s="127"/>
      <c r="E46" s="128"/>
      <c r="F46" s="128"/>
      <c r="G46" s="128"/>
      <c r="H46" s="129"/>
      <c r="I46" s="129"/>
      <c r="J46" s="160"/>
      <c r="K46" s="149">
        <f>SUM(K39:K45)</f>
        <v>19</v>
      </c>
      <c r="L46" s="150">
        <f>SUM(L39:L45)</f>
        <v>378</v>
      </c>
      <c r="M46" s="151">
        <f>SUM(M39:M45)</f>
        <v>122.85</v>
      </c>
      <c r="N46" s="151">
        <f>SUM(N39:N45)</f>
        <v>141.85</v>
      </c>
      <c r="O46" s="150"/>
    </row>
    <row r="47" spans="1:16" ht="15.75" thickBot="1"/>
    <row r="48" spans="1:16" ht="27" thickBot="1">
      <c r="A48" s="255" t="s">
        <v>131</v>
      </c>
      <c r="B48" s="256"/>
      <c r="C48" s="257"/>
      <c r="D48" s="130" t="s">
        <v>136</v>
      </c>
      <c r="E48" s="138" t="s">
        <v>3</v>
      </c>
      <c r="F48" s="139" t="s">
        <v>12</v>
      </c>
      <c r="G48" s="108" t="s">
        <v>13</v>
      </c>
      <c r="H48" s="108" t="s">
        <v>14</v>
      </c>
      <c r="I48" s="109" t="s">
        <v>15</v>
      </c>
      <c r="J48" s="159" t="s">
        <v>16</v>
      </c>
      <c r="K48" s="135" t="s">
        <v>132</v>
      </c>
      <c r="L48" s="110" t="s">
        <v>1</v>
      </c>
      <c r="M48" s="111" t="s">
        <v>49</v>
      </c>
      <c r="N48" s="112" t="s">
        <v>133</v>
      </c>
      <c r="O48" s="113" t="s">
        <v>134</v>
      </c>
    </row>
    <row r="49" spans="1:16">
      <c r="A49" s="114" t="s">
        <v>18</v>
      </c>
      <c r="B49" s="115" t="s">
        <v>135</v>
      </c>
      <c r="C49" s="116">
        <f>+K49</f>
        <v>10</v>
      </c>
      <c r="D49" s="131" t="s">
        <v>98</v>
      </c>
      <c r="E49" s="142" t="s">
        <v>97</v>
      </c>
      <c r="F49" s="136">
        <v>20</v>
      </c>
      <c r="G49" s="117"/>
      <c r="H49" s="117"/>
      <c r="I49" s="157"/>
      <c r="J49" s="133"/>
      <c r="K49" s="136">
        <v>10</v>
      </c>
      <c r="L49" s="117">
        <f t="shared" ref="L49:L55" si="24">SUM(F49:J49)*K49</f>
        <v>200</v>
      </c>
      <c r="M49" s="118">
        <f>0.325*L49</f>
        <v>65</v>
      </c>
      <c r="N49" s="118">
        <f>+M49+K49</f>
        <v>75</v>
      </c>
      <c r="O49" s="119" t="s">
        <v>48</v>
      </c>
    </row>
    <row r="50" spans="1:16">
      <c r="A50" s="120">
        <f t="shared" ref="A50:A55" si="25">+C49+1</f>
        <v>11</v>
      </c>
      <c r="B50" s="121" t="s">
        <v>135</v>
      </c>
      <c r="C50" s="122">
        <f t="shared" ref="C50:C55" si="26">+C49+K50</f>
        <v>22</v>
      </c>
      <c r="D50" s="132" t="str">
        <f t="shared" ref="D50:D55" si="27">+D49</f>
        <v>HOODIE-4  FW18033</v>
      </c>
      <c r="E50" s="143" t="s">
        <v>97</v>
      </c>
      <c r="F50" s="137"/>
      <c r="G50" s="123">
        <v>20</v>
      </c>
      <c r="H50" s="123"/>
      <c r="I50" s="158"/>
      <c r="J50" s="134"/>
      <c r="K50" s="137">
        <v>12</v>
      </c>
      <c r="L50" s="123">
        <f t="shared" si="24"/>
        <v>240</v>
      </c>
      <c r="M50" s="124">
        <f t="shared" ref="M50:M55" si="28">0.325*L50</f>
        <v>78</v>
      </c>
      <c r="N50" s="124">
        <f t="shared" ref="N50:N55" si="29">+M50+K50</f>
        <v>90</v>
      </c>
      <c r="O50" s="125" t="s">
        <v>48</v>
      </c>
    </row>
    <row r="51" spans="1:16">
      <c r="A51" s="120">
        <f t="shared" si="25"/>
        <v>23</v>
      </c>
      <c r="B51" s="121" t="s">
        <v>135</v>
      </c>
      <c r="C51" s="122">
        <f t="shared" si="26"/>
        <v>37</v>
      </c>
      <c r="D51" s="132" t="str">
        <f t="shared" si="27"/>
        <v>HOODIE-4  FW18033</v>
      </c>
      <c r="E51" s="143" t="s">
        <v>97</v>
      </c>
      <c r="F51" s="137"/>
      <c r="G51" s="123"/>
      <c r="H51" s="123">
        <v>20</v>
      </c>
      <c r="I51" s="158"/>
      <c r="J51" s="134"/>
      <c r="K51" s="137">
        <v>15</v>
      </c>
      <c r="L51" s="123">
        <f t="shared" si="24"/>
        <v>300</v>
      </c>
      <c r="M51" s="124">
        <f t="shared" si="28"/>
        <v>97.5</v>
      </c>
      <c r="N51" s="124">
        <f t="shared" si="29"/>
        <v>112.5</v>
      </c>
      <c r="O51" s="125" t="s">
        <v>48</v>
      </c>
    </row>
    <row r="52" spans="1:16">
      <c r="A52" s="120">
        <f t="shared" si="25"/>
        <v>38</v>
      </c>
      <c r="B52" s="121" t="s">
        <v>135</v>
      </c>
      <c r="C52" s="122">
        <f t="shared" si="26"/>
        <v>47</v>
      </c>
      <c r="D52" s="132" t="str">
        <f t="shared" si="27"/>
        <v>HOODIE-4  FW18033</v>
      </c>
      <c r="E52" s="143" t="s">
        <v>97</v>
      </c>
      <c r="F52" s="137"/>
      <c r="G52" s="123"/>
      <c r="H52" s="123"/>
      <c r="I52" s="158">
        <v>20</v>
      </c>
      <c r="J52" s="134"/>
      <c r="K52" s="137">
        <v>10</v>
      </c>
      <c r="L52" s="123">
        <f t="shared" si="24"/>
        <v>200</v>
      </c>
      <c r="M52" s="124">
        <f t="shared" si="28"/>
        <v>65</v>
      </c>
      <c r="N52" s="124">
        <f t="shared" si="29"/>
        <v>75</v>
      </c>
      <c r="O52" s="125" t="s">
        <v>48</v>
      </c>
      <c r="P52">
        <v>5</v>
      </c>
    </row>
    <row r="53" spans="1:16">
      <c r="A53" s="120">
        <f t="shared" si="25"/>
        <v>48</v>
      </c>
      <c r="B53" s="121" t="s">
        <v>135</v>
      </c>
      <c r="C53" s="122">
        <f t="shared" si="26"/>
        <v>49</v>
      </c>
      <c r="D53" s="132" t="str">
        <f t="shared" si="27"/>
        <v>HOODIE-4  FW18033</v>
      </c>
      <c r="E53" s="143" t="s">
        <v>97</v>
      </c>
      <c r="F53" s="137"/>
      <c r="G53" s="123"/>
      <c r="H53" s="123"/>
      <c r="I53" s="158"/>
      <c r="J53" s="134">
        <v>20</v>
      </c>
      <c r="K53" s="137">
        <v>2</v>
      </c>
      <c r="L53" s="123">
        <f t="shared" si="24"/>
        <v>40</v>
      </c>
      <c r="M53" s="124">
        <f t="shared" si="28"/>
        <v>13</v>
      </c>
      <c r="N53" s="124">
        <f t="shared" si="29"/>
        <v>15</v>
      </c>
      <c r="O53" s="125" t="s">
        <v>48</v>
      </c>
    </row>
    <row r="54" spans="1:16">
      <c r="A54" s="120">
        <f t="shared" si="25"/>
        <v>50</v>
      </c>
      <c r="B54" s="121" t="s">
        <v>135</v>
      </c>
      <c r="C54" s="122">
        <f t="shared" si="26"/>
        <v>50</v>
      </c>
      <c r="D54" s="132" t="str">
        <f t="shared" si="27"/>
        <v>HOODIE-4  FW18033</v>
      </c>
      <c r="E54" s="143" t="s">
        <v>97</v>
      </c>
      <c r="F54" s="137">
        <v>3</v>
      </c>
      <c r="G54" s="123"/>
      <c r="H54" s="123"/>
      <c r="I54" s="158"/>
      <c r="J54" s="134">
        <v>12</v>
      </c>
      <c r="K54" s="137">
        <v>1</v>
      </c>
      <c r="L54" s="123">
        <f t="shared" si="24"/>
        <v>15</v>
      </c>
      <c r="M54" s="124">
        <f t="shared" si="28"/>
        <v>4.875</v>
      </c>
      <c r="N54" s="124">
        <f t="shared" si="29"/>
        <v>5.875</v>
      </c>
      <c r="O54" s="125" t="s">
        <v>48</v>
      </c>
    </row>
    <row r="55" spans="1:16" ht="15.75" thickBot="1">
      <c r="A55" s="120">
        <f t="shared" si="25"/>
        <v>51</v>
      </c>
      <c r="B55" s="121" t="s">
        <v>135</v>
      </c>
      <c r="C55" s="122">
        <f t="shared" si="26"/>
        <v>51</v>
      </c>
      <c r="D55" s="132" t="str">
        <f t="shared" si="27"/>
        <v>HOODIE-4  FW18033</v>
      </c>
      <c r="E55" s="143" t="s">
        <v>97</v>
      </c>
      <c r="F55" s="137"/>
      <c r="G55" s="123">
        <v>6</v>
      </c>
      <c r="H55" s="123">
        <v>15</v>
      </c>
      <c r="I55" s="158"/>
      <c r="J55" s="134"/>
      <c r="K55" s="137">
        <v>1</v>
      </c>
      <c r="L55" s="123">
        <f t="shared" si="24"/>
        <v>21</v>
      </c>
      <c r="M55" s="124">
        <f t="shared" si="28"/>
        <v>6.8250000000000002</v>
      </c>
      <c r="N55" s="124">
        <f t="shared" si="29"/>
        <v>7.8250000000000002</v>
      </c>
      <c r="O55" s="125" t="s">
        <v>48</v>
      </c>
    </row>
    <row r="56" spans="1:16" ht="15.75" thickBot="1">
      <c r="A56" s="126"/>
      <c r="B56" s="140"/>
      <c r="C56" s="141"/>
      <c r="D56" s="127"/>
      <c r="E56" s="128"/>
      <c r="F56" s="128"/>
      <c r="G56" s="128"/>
      <c r="H56" s="129"/>
      <c r="I56" s="129"/>
      <c r="J56" s="160"/>
      <c r="K56" s="149">
        <f>SUM(K49:K55)</f>
        <v>51</v>
      </c>
      <c r="L56" s="150">
        <f>SUM(L49:L55)</f>
        <v>1016</v>
      </c>
      <c r="M56" s="151">
        <f>SUM(M49:M55)</f>
        <v>330.2</v>
      </c>
      <c r="N56" s="151">
        <f>SUM(N49:N55)</f>
        <v>381.2</v>
      </c>
      <c r="O56" s="150"/>
    </row>
    <row r="57" spans="1:16" ht="15.75" thickBot="1"/>
    <row r="58" spans="1:16" ht="27" thickBot="1">
      <c r="A58" s="255" t="s">
        <v>131</v>
      </c>
      <c r="B58" s="256"/>
      <c r="C58" s="257"/>
      <c r="D58" s="130" t="s">
        <v>136</v>
      </c>
      <c r="E58" s="138" t="s">
        <v>3</v>
      </c>
      <c r="F58" s="139" t="s">
        <v>12</v>
      </c>
      <c r="G58" s="108" t="s">
        <v>13</v>
      </c>
      <c r="H58" s="108" t="s">
        <v>14</v>
      </c>
      <c r="I58" s="109" t="s">
        <v>15</v>
      </c>
      <c r="J58" s="159" t="s">
        <v>16</v>
      </c>
      <c r="K58" s="135" t="s">
        <v>132</v>
      </c>
      <c r="L58" s="110" t="s">
        <v>1</v>
      </c>
      <c r="M58" s="111" t="s">
        <v>49</v>
      </c>
      <c r="N58" s="112" t="s">
        <v>133</v>
      </c>
      <c r="O58" s="113" t="s">
        <v>134</v>
      </c>
    </row>
    <row r="59" spans="1:16">
      <c r="A59" s="114" t="s">
        <v>18</v>
      </c>
      <c r="B59" s="115" t="s">
        <v>135</v>
      </c>
      <c r="C59" s="116">
        <f>+K59</f>
        <v>8</v>
      </c>
      <c r="D59" s="131" t="s">
        <v>99</v>
      </c>
      <c r="E59" s="142" t="s">
        <v>47</v>
      </c>
      <c r="F59" s="136">
        <v>20</v>
      </c>
      <c r="G59" s="117"/>
      <c r="H59" s="117"/>
      <c r="I59" s="157"/>
      <c r="J59" s="133"/>
      <c r="K59" s="136">
        <v>8</v>
      </c>
      <c r="L59" s="117">
        <f t="shared" ref="L59:L64" si="30">SUM(F59:J59)*K59</f>
        <v>160</v>
      </c>
      <c r="M59" s="118">
        <f t="shared" ref="M59:M64" si="31">0.325*L59</f>
        <v>52</v>
      </c>
      <c r="N59" s="118">
        <f t="shared" ref="N59:N64" si="32">+M59+K59</f>
        <v>60</v>
      </c>
      <c r="O59" s="119" t="s">
        <v>48</v>
      </c>
    </row>
    <row r="60" spans="1:16">
      <c r="A60" s="120">
        <f>+C59+1</f>
        <v>9</v>
      </c>
      <c r="B60" s="121" t="s">
        <v>135</v>
      </c>
      <c r="C60" s="122">
        <f>+C59+K60</f>
        <v>18</v>
      </c>
      <c r="D60" s="132" t="str">
        <f>+D59</f>
        <v>HOODIE-3  FW18020</v>
      </c>
      <c r="E60" s="143" t="s">
        <v>47</v>
      </c>
      <c r="F60" s="137"/>
      <c r="G60" s="123">
        <v>20</v>
      </c>
      <c r="H60" s="123"/>
      <c r="I60" s="158"/>
      <c r="J60" s="134"/>
      <c r="K60" s="137">
        <v>10</v>
      </c>
      <c r="L60" s="123">
        <f t="shared" si="30"/>
        <v>200</v>
      </c>
      <c r="M60" s="124">
        <f t="shared" si="31"/>
        <v>65</v>
      </c>
      <c r="N60" s="124">
        <f t="shared" si="32"/>
        <v>75</v>
      </c>
      <c r="O60" s="125" t="s">
        <v>48</v>
      </c>
    </row>
    <row r="61" spans="1:16">
      <c r="A61" s="120">
        <f>+C60+1</f>
        <v>19</v>
      </c>
      <c r="B61" s="121" t="s">
        <v>135</v>
      </c>
      <c r="C61" s="122">
        <f>+C60+K61</f>
        <v>30</v>
      </c>
      <c r="D61" s="132" t="str">
        <f>+D60</f>
        <v>HOODIE-3  FW18020</v>
      </c>
      <c r="E61" s="143" t="s">
        <v>47</v>
      </c>
      <c r="F61" s="137"/>
      <c r="G61" s="123"/>
      <c r="H61" s="123">
        <v>20</v>
      </c>
      <c r="I61" s="158"/>
      <c r="J61" s="134"/>
      <c r="K61" s="137">
        <v>12</v>
      </c>
      <c r="L61" s="123">
        <f t="shared" si="30"/>
        <v>240</v>
      </c>
      <c r="M61" s="124">
        <f t="shared" si="31"/>
        <v>78</v>
      </c>
      <c r="N61" s="124">
        <f t="shared" si="32"/>
        <v>90</v>
      </c>
      <c r="O61" s="125" t="s">
        <v>48</v>
      </c>
      <c r="P61">
        <v>6</v>
      </c>
    </row>
    <row r="62" spans="1:16">
      <c r="A62" s="120">
        <f>+C61+1</f>
        <v>31</v>
      </c>
      <c r="B62" s="121" t="s">
        <v>135</v>
      </c>
      <c r="C62" s="122">
        <f>+C61+K62</f>
        <v>37</v>
      </c>
      <c r="D62" s="132" t="str">
        <f>+D61</f>
        <v>HOODIE-3  FW18020</v>
      </c>
      <c r="E62" s="143" t="s">
        <v>47</v>
      </c>
      <c r="F62" s="137"/>
      <c r="G62" s="123"/>
      <c r="H62" s="123"/>
      <c r="I62" s="158">
        <v>20</v>
      </c>
      <c r="J62" s="134"/>
      <c r="K62" s="137">
        <v>7</v>
      </c>
      <c r="L62" s="123">
        <f t="shared" si="30"/>
        <v>140</v>
      </c>
      <c r="M62" s="124">
        <f t="shared" si="31"/>
        <v>45.5</v>
      </c>
      <c r="N62" s="124">
        <f t="shared" si="32"/>
        <v>52.5</v>
      </c>
      <c r="O62" s="125" t="s">
        <v>48</v>
      </c>
    </row>
    <row r="63" spans="1:16">
      <c r="A63" s="120">
        <f>+C62+1</f>
        <v>38</v>
      </c>
      <c r="B63" s="121" t="s">
        <v>135</v>
      </c>
      <c r="C63" s="122">
        <f>+C62+K63</f>
        <v>40</v>
      </c>
      <c r="D63" s="132" t="str">
        <f>+D62</f>
        <v>HOODIE-3  FW18020</v>
      </c>
      <c r="E63" s="143" t="s">
        <v>47</v>
      </c>
      <c r="F63" s="137"/>
      <c r="G63" s="123"/>
      <c r="H63" s="123"/>
      <c r="I63" s="158"/>
      <c r="J63" s="134">
        <v>20</v>
      </c>
      <c r="K63" s="137">
        <v>3</v>
      </c>
      <c r="L63" s="123">
        <f t="shared" si="30"/>
        <v>60</v>
      </c>
      <c r="M63" s="124">
        <f t="shared" si="31"/>
        <v>19.5</v>
      </c>
      <c r="N63" s="124">
        <f t="shared" si="32"/>
        <v>22.5</v>
      </c>
      <c r="O63" s="125" t="s">
        <v>48</v>
      </c>
    </row>
    <row r="64" spans="1:16" ht="15.75" thickBot="1">
      <c r="A64" s="120">
        <f>+C63+1</f>
        <v>41</v>
      </c>
      <c r="B64" s="121" t="s">
        <v>135</v>
      </c>
      <c r="C64" s="122">
        <f>+C63+K64</f>
        <v>41</v>
      </c>
      <c r="D64" s="132" t="str">
        <f>+D63</f>
        <v>HOODIE-3  FW18020</v>
      </c>
      <c r="E64" s="143" t="s">
        <v>47</v>
      </c>
      <c r="F64" s="137">
        <v>8</v>
      </c>
      <c r="G64" s="123"/>
      <c r="H64" s="123">
        <v>9</v>
      </c>
      <c r="I64" s="158"/>
      <c r="J64" s="134"/>
      <c r="K64" s="137">
        <v>1</v>
      </c>
      <c r="L64" s="123">
        <f t="shared" si="30"/>
        <v>17</v>
      </c>
      <c r="M64" s="124">
        <f t="shared" si="31"/>
        <v>5.5250000000000004</v>
      </c>
      <c r="N64" s="124">
        <f t="shared" si="32"/>
        <v>6.5250000000000004</v>
      </c>
      <c r="O64" s="125" t="s">
        <v>48</v>
      </c>
    </row>
    <row r="65" spans="1:16" ht="15.75" thickBot="1">
      <c r="A65" s="126"/>
      <c r="B65" s="140"/>
      <c r="C65" s="141"/>
      <c r="D65" s="127"/>
      <c r="E65" s="128"/>
      <c r="F65" s="128"/>
      <c r="G65" s="128"/>
      <c r="H65" s="129"/>
      <c r="I65" s="129"/>
      <c r="J65" s="160"/>
      <c r="K65" s="149">
        <f>SUM(K59:K64)</f>
        <v>41</v>
      </c>
      <c r="L65" s="150">
        <f>SUM(L59:L64)</f>
        <v>817</v>
      </c>
      <c r="M65" s="151">
        <f>SUM(M59:M64)</f>
        <v>265.52499999999998</v>
      </c>
      <c r="N65" s="151">
        <f>SUM(N59:N64)</f>
        <v>306.52499999999998</v>
      </c>
      <c r="O65" s="150"/>
    </row>
    <row r="66" spans="1:16" ht="15.75" thickBot="1"/>
    <row r="67" spans="1:16" ht="27" thickBot="1">
      <c r="A67" s="255" t="s">
        <v>131</v>
      </c>
      <c r="B67" s="256"/>
      <c r="C67" s="257"/>
      <c r="D67" s="130" t="s">
        <v>136</v>
      </c>
      <c r="E67" s="138" t="s">
        <v>3</v>
      </c>
      <c r="F67" s="139" t="s">
        <v>12</v>
      </c>
      <c r="G67" s="108" t="s">
        <v>13</v>
      </c>
      <c r="H67" s="108" t="s">
        <v>14</v>
      </c>
      <c r="I67" s="109" t="s">
        <v>15</v>
      </c>
      <c r="J67" s="159" t="s">
        <v>16</v>
      </c>
      <c r="K67" s="135" t="s">
        <v>132</v>
      </c>
      <c r="L67" s="110" t="s">
        <v>1</v>
      </c>
      <c r="M67" s="111" t="s">
        <v>49</v>
      </c>
      <c r="N67" s="112" t="s">
        <v>133</v>
      </c>
      <c r="O67" s="113" t="s">
        <v>134</v>
      </c>
    </row>
    <row r="68" spans="1:16">
      <c r="A68" s="114" t="s">
        <v>18</v>
      </c>
      <c r="B68" s="115" t="s">
        <v>135</v>
      </c>
      <c r="C68" s="116">
        <f>+K68</f>
        <v>3</v>
      </c>
      <c r="D68" s="131" t="s">
        <v>99</v>
      </c>
      <c r="E68" s="142" t="s">
        <v>100</v>
      </c>
      <c r="F68" s="136">
        <v>20</v>
      </c>
      <c r="G68" s="117"/>
      <c r="H68" s="117"/>
      <c r="I68" s="157"/>
      <c r="J68" s="133"/>
      <c r="K68" s="136">
        <v>3</v>
      </c>
      <c r="L68" s="117">
        <f t="shared" ref="L68:L73" si="33">SUM(F68:J68)*K68</f>
        <v>60</v>
      </c>
      <c r="M68" s="118">
        <f t="shared" ref="M68:M76" si="34">0.325*L68</f>
        <v>19.5</v>
      </c>
      <c r="N68" s="118">
        <f t="shared" ref="N68:N76" si="35">+M68+K68</f>
        <v>22.5</v>
      </c>
      <c r="O68" s="119" t="s">
        <v>48</v>
      </c>
    </row>
    <row r="69" spans="1:16">
      <c r="A69" s="120">
        <f t="shared" ref="A69:A76" si="36">+C68+1</f>
        <v>4</v>
      </c>
      <c r="B69" s="121" t="s">
        <v>135</v>
      </c>
      <c r="C69" s="122">
        <f t="shared" ref="C69:C76" si="37">+C68+K69</f>
        <v>4</v>
      </c>
      <c r="D69" s="132" t="str">
        <f t="shared" ref="D69:D76" si="38">+D68</f>
        <v>HOODIE-3  FW18020</v>
      </c>
      <c r="E69" s="143" t="s">
        <v>100</v>
      </c>
      <c r="F69" s="137">
        <v>16</v>
      </c>
      <c r="G69" s="123"/>
      <c r="H69" s="123"/>
      <c r="I69" s="158"/>
      <c r="J69" s="134"/>
      <c r="K69" s="137">
        <v>1</v>
      </c>
      <c r="L69" s="123">
        <f t="shared" si="33"/>
        <v>16</v>
      </c>
      <c r="M69" s="124">
        <f t="shared" si="34"/>
        <v>5.2</v>
      </c>
      <c r="N69" s="124">
        <f t="shared" si="35"/>
        <v>6.2</v>
      </c>
      <c r="O69" s="125" t="s">
        <v>48</v>
      </c>
    </row>
    <row r="70" spans="1:16">
      <c r="A70" s="120">
        <f t="shared" si="36"/>
        <v>5</v>
      </c>
      <c r="B70" s="121" t="s">
        <v>135</v>
      </c>
      <c r="C70" s="122">
        <f t="shared" si="37"/>
        <v>8</v>
      </c>
      <c r="D70" s="132" t="str">
        <f t="shared" si="38"/>
        <v>HOODIE-3  FW18020</v>
      </c>
      <c r="E70" s="143" t="s">
        <v>100</v>
      </c>
      <c r="F70" s="137"/>
      <c r="G70" s="123">
        <v>20</v>
      </c>
      <c r="H70" s="123"/>
      <c r="I70" s="158"/>
      <c r="J70" s="134"/>
      <c r="K70" s="137">
        <v>4</v>
      </c>
      <c r="L70" s="123">
        <f t="shared" si="33"/>
        <v>80</v>
      </c>
      <c r="M70" s="124">
        <f t="shared" si="34"/>
        <v>26</v>
      </c>
      <c r="N70" s="124">
        <f t="shared" si="35"/>
        <v>30</v>
      </c>
      <c r="O70" s="125" t="s">
        <v>48</v>
      </c>
    </row>
    <row r="71" spans="1:16">
      <c r="A71" s="120">
        <f t="shared" si="36"/>
        <v>9</v>
      </c>
      <c r="B71" s="121" t="s">
        <v>135</v>
      </c>
      <c r="C71" s="122">
        <f t="shared" si="37"/>
        <v>9</v>
      </c>
      <c r="D71" s="132" t="str">
        <f t="shared" si="38"/>
        <v>HOODIE-3  FW18020</v>
      </c>
      <c r="E71" s="143" t="s">
        <v>100</v>
      </c>
      <c r="F71" s="137"/>
      <c r="G71" s="123">
        <v>15</v>
      </c>
      <c r="H71" s="123"/>
      <c r="I71" s="158"/>
      <c r="J71" s="134"/>
      <c r="K71" s="137">
        <v>1</v>
      </c>
      <c r="L71" s="123">
        <f t="shared" si="33"/>
        <v>15</v>
      </c>
      <c r="M71" s="124">
        <f t="shared" si="34"/>
        <v>4.875</v>
      </c>
      <c r="N71" s="124">
        <f t="shared" si="35"/>
        <v>5.875</v>
      </c>
      <c r="O71" s="125" t="s">
        <v>48</v>
      </c>
    </row>
    <row r="72" spans="1:16">
      <c r="A72" s="120">
        <f t="shared" si="36"/>
        <v>10</v>
      </c>
      <c r="B72" s="121" t="s">
        <v>135</v>
      </c>
      <c r="C72" s="122">
        <f t="shared" si="37"/>
        <v>14</v>
      </c>
      <c r="D72" s="132" t="str">
        <f t="shared" si="38"/>
        <v>HOODIE-3  FW18020</v>
      </c>
      <c r="E72" s="143" t="s">
        <v>100</v>
      </c>
      <c r="F72" s="137"/>
      <c r="G72" s="123"/>
      <c r="H72" s="123">
        <v>20</v>
      </c>
      <c r="I72" s="158"/>
      <c r="J72" s="134"/>
      <c r="K72" s="137">
        <v>5</v>
      </c>
      <c r="L72" s="123">
        <f t="shared" si="33"/>
        <v>100</v>
      </c>
      <c r="M72" s="124">
        <f t="shared" si="34"/>
        <v>32.5</v>
      </c>
      <c r="N72" s="124">
        <f t="shared" si="35"/>
        <v>37.5</v>
      </c>
      <c r="O72" s="125" t="s">
        <v>48</v>
      </c>
      <c r="P72">
        <v>7</v>
      </c>
    </row>
    <row r="73" spans="1:16">
      <c r="A73" s="120">
        <f t="shared" si="36"/>
        <v>15</v>
      </c>
      <c r="B73" s="121" t="s">
        <v>135</v>
      </c>
      <c r="C73" s="122">
        <f t="shared" si="37"/>
        <v>15</v>
      </c>
      <c r="D73" s="132" t="str">
        <f t="shared" si="38"/>
        <v>HOODIE-3  FW18020</v>
      </c>
      <c r="E73" s="143" t="s">
        <v>100</v>
      </c>
      <c r="F73" s="137"/>
      <c r="G73" s="123"/>
      <c r="H73" s="123">
        <v>11</v>
      </c>
      <c r="I73" s="158"/>
      <c r="J73" s="134"/>
      <c r="K73" s="137">
        <v>1</v>
      </c>
      <c r="L73" s="123">
        <f t="shared" si="33"/>
        <v>11</v>
      </c>
      <c r="M73" s="124">
        <f t="shared" si="34"/>
        <v>3.5750000000000002</v>
      </c>
      <c r="N73" s="124">
        <f t="shared" si="35"/>
        <v>4.5750000000000002</v>
      </c>
      <c r="O73" s="125" t="s">
        <v>48</v>
      </c>
    </row>
    <row r="74" spans="1:16">
      <c r="A74" s="120">
        <f t="shared" si="36"/>
        <v>16</v>
      </c>
      <c r="B74" s="121" t="s">
        <v>135</v>
      </c>
      <c r="C74" s="122">
        <f t="shared" si="37"/>
        <v>18</v>
      </c>
      <c r="D74" s="132" t="str">
        <f t="shared" si="38"/>
        <v>HOODIE-3  FW18020</v>
      </c>
      <c r="E74" s="143" t="s">
        <v>100</v>
      </c>
      <c r="F74" s="137"/>
      <c r="G74" s="123"/>
      <c r="H74" s="123"/>
      <c r="I74" s="158">
        <v>20</v>
      </c>
      <c r="J74" s="134"/>
      <c r="K74" s="137">
        <v>3</v>
      </c>
      <c r="L74" s="123">
        <f>SUM(F74:J74)*K74</f>
        <v>60</v>
      </c>
      <c r="M74" s="124">
        <f t="shared" si="34"/>
        <v>19.5</v>
      </c>
      <c r="N74" s="124">
        <f t="shared" si="35"/>
        <v>22.5</v>
      </c>
      <c r="O74" s="125" t="s">
        <v>48</v>
      </c>
    </row>
    <row r="75" spans="1:16">
      <c r="A75" s="120">
        <f t="shared" si="36"/>
        <v>19</v>
      </c>
      <c r="B75" s="121" t="s">
        <v>135</v>
      </c>
      <c r="C75" s="122">
        <f t="shared" si="37"/>
        <v>19</v>
      </c>
      <c r="D75" s="132" t="str">
        <f t="shared" si="38"/>
        <v>HOODIE-3  FW18020</v>
      </c>
      <c r="E75" s="143" t="s">
        <v>100</v>
      </c>
      <c r="F75" s="137"/>
      <c r="G75" s="123"/>
      <c r="H75" s="123"/>
      <c r="I75" s="158">
        <v>16</v>
      </c>
      <c r="J75" s="134"/>
      <c r="K75" s="137">
        <v>1</v>
      </c>
      <c r="L75" s="123">
        <f>SUM(F75:J75)*K75</f>
        <v>16</v>
      </c>
      <c r="M75" s="124">
        <f t="shared" si="34"/>
        <v>5.2</v>
      </c>
      <c r="N75" s="124">
        <f t="shared" si="35"/>
        <v>6.2</v>
      </c>
      <c r="O75" s="125" t="s">
        <v>48</v>
      </c>
    </row>
    <row r="76" spans="1:16" ht="15.75" thickBot="1">
      <c r="A76" s="120">
        <f t="shared" si="36"/>
        <v>20</v>
      </c>
      <c r="B76" s="121" t="s">
        <v>135</v>
      </c>
      <c r="C76" s="122">
        <f t="shared" si="37"/>
        <v>20</v>
      </c>
      <c r="D76" s="132" t="str">
        <f t="shared" si="38"/>
        <v>HOODIE-3  FW18020</v>
      </c>
      <c r="E76" s="143" t="s">
        <v>100</v>
      </c>
      <c r="F76" s="137"/>
      <c r="G76" s="123"/>
      <c r="H76" s="123"/>
      <c r="I76" s="158"/>
      <c r="J76" s="134">
        <v>18</v>
      </c>
      <c r="K76" s="137">
        <v>1</v>
      </c>
      <c r="L76" s="123">
        <f>SUM(F76:J76)*K76</f>
        <v>18</v>
      </c>
      <c r="M76" s="124">
        <f t="shared" si="34"/>
        <v>5.8500000000000005</v>
      </c>
      <c r="N76" s="124">
        <f t="shared" si="35"/>
        <v>6.8500000000000005</v>
      </c>
      <c r="O76" s="125" t="s">
        <v>48</v>
      </c>
    </row>
    <row r="77" spans="1:16" ht="15.75" thickBot="1">
      <c r="A77" s="126"/>
      <c r="B77" s="140"/>
      <c r="C77" s="141"/>
      <c r="D77" s="127"/>
      <c r="E77" s="128"/>
      <c r="F77" s="128"/>
      <c r="G77" s="128"/>
      <c r="H77" s="129"/>
      <c r="I77" s="129"/>
      <c r="J77" s="160"/>
      <c r="K77" s="149">
        <f>SUM(K68:K76)</f>
        <v>20</v>
      </c>
      <c r="L77" s="150">
        <f>SUM(L68:L76)</f>
        <v>376</v>
      </c>
      <c r="M77" s="151">
        <f>SUM(M68:M76)</f>
        <v>122.2</v>
      </c>
      <c r="N77" s="151">
        <f>SUM(N68:N76)</f>
        <v>142.19999999999999</v>
      </c>
      <c r="O77" s="150"/>
    </row>
    <row r="78" spans="1:16" ht="15.75" thickBot="1"/>
    <row r="79" spans="1:16" ht="27" thickBot="1">
      <c r="A79" s="255" t="s">
        <v>131</v>
      </c>
      <c r="B79" s="256"/>
      <c r="C79" s="257"/>
      <c r="D79" s="130" t="s">
        <v>136</v>
      </c>
      <c r="E79" s="138" t="s">
        <v>3</v>
      </c>
      <c r="F79" s="139" t="s">
        <v>12</v>
      </c>
      <c r="G79" s="108" t="s">
        <v>13</v>
      </c>
      <c r="H79" s="108" t="s">
        <v>14</v>
      </c>
      <c r="I79" s="109" t="s">
        <v>15</v>
      </c>
      <c r="J79" s="159" t="s">
        <v>16</v>
      </c>
      <c r="K79" s="135" t="s">
        <v>132</v>
      </c>
      <c r="L79" s="110" t="s">
        <v>1</v>
      </c>
      <c r="M79" s="111" t="s">
        <v>49</v>
      </c>
      <c r="N79" s="112" t="s">
        <v>133</v>
      </c>
      <c r="O79" s="113" t="s">
        <v>134</v>
      </c>
    </row>
    <row r="80" spans="1:16">
      <c r="A80" s="114" t="s">
        <v>18</v>
      </c>
      <c r="B80" s="115" t="s">
        <v>135</v>
      </c>
      <c r="C80" s="116">
        <f>+K80</f>
        <v>2</v>
      </c>
      <c r="D80" s="131" t="s">
        <v>101</v>
      </c>
      <c r="E80" s="142" t="s">
        <v>47</v>
      </c>
      <c r="F80" s="136">
        <v>20</v>
      </c>
      <c r="G80" s="117"/>
      <c r="H80" s="117"/>
      <c r="I80" s="157"/>
      <c r="J80" s="133"/>
      <c r="K80" s="136">
        <v>2</v>
      </c>
      <c r="L80" s="117">
        <f t="shared" ref="L80:L86" si="39">SUM(F80:J80)*K80</f>
        <v>40</v>
      </c>
      <c r="M80" s="118">
        <f>0.325*L80</f>
        <v>13</v>
      </c>
      <c r="N80" s="118">
        <f>+M80+K80</f>
        <v>15</v>
      </c>
      <c r="O80" s="119" t="s">
        <v>48</v>
      </c>
    </row>
    <row r="81" spans="1:16">
      <c r="A81" s="120">
        <f t="shared" ref="A81:A86" si="40">+C80+1</f>
        <v>3</v>
      </c>
      <c r="B81" s="121" t="s">
        <v>135</v>
      </c>
      <c r="C81" s="122">
        <f t="shared" ref="C81:C86" si="41">+C80+K81</f>
        <v>3</v>
      </c>
      <c r="D81" s="132" t="str">
        <f t="shared" ref="D81:D86" si="42">+D80</f>
        <v>HOODIE-2  FW18019</v>
      </c>
      <c r="E81" s="143" t="s">
        <v>47</v>
      </c>
      <c r="F81" s="137">
        <v>18</v>
      </c>
      <c r="G81" s="123"/>
      <c r="H81" s="123"/>
      <c r="I81" s="158"/>
      <c r="J81" s="134"/>
      <c r="K81" s="137">
        <v>1</v>
      </c>
      <c r="L81" s="123">
        <f t="shared" si="39"/>
        <v>18</v>
      </c>
      <c r="M81" s="124">
        <f t="shared" ref="M81:M86" si="43">0.325*L81</f>
        <v>5.8500000000000005</v>
      </c>
      <c r="N81" s="124">
        <f t="shared" ref="N81:N86" si="44">+M81+K81</f>
        <v>6.8500000000000005</v>
      </c>
      <c r="O81" s="125" t="s">
        <v>48</v>
      </c>
    </row>
    <row r="82" spans="1:16">
      <c r="A82" s="120">
        <f t="shared" si="40"/>
        <v>4</v>
      </c>
      <c r="B82" s="121" t="s">
        <v>135</v>
      </c>
      <c r="C82" s="122">
        <f t="shared" si="41"/>
        <v>7</v>
      </c>
      <c r="D82" s="132" t="str">
        <f t="shared" si="42"/>
        <v>HOODIE-2  FW18019</v>
      </c>
      <c r="E82" s="143" t="s">
        <v>47</v>
      </c>
      <c r="F82" s="137"/>
      <c r="G82" s="123">
        <v>20</v>
      </c>
      <c r="H82" s="123"/>
      <c r="I82" s="158"/>
      <c r="J82" s="134"/>
      <c r="K82" s="137">
        <v>4</v>
      </c>
      <c r="L82" s="123">
        <f t="shared" si="39"/>
        <v>80</v>
      </c>
      <c r="M82" s="124">
        <f t="shared" si="43"/>
        <v>26</v>
      </c>
      <c r="N82" s="124">
        <f t="shared" si="44"/>
        <v>30</v>
      </c>
      <c r="O82" s="125" t="s">
        <v>48</v>
      </c>
    </row>
    <row r="83" spans="1:16">
      <c r="A83" s="120">
        <f t="shared" si="40"/>
        <v>8</v>
      </c>
      <c r="B83" s="121" t="s">
        <v>135</v>
      </c>
      <c r="C83" s="122">
        <f t="shared" si="41"/>
        <v>11</v>
      </c>
      <c r="D83" s="132" t="str">
        <f t="shared" si="42"/>
        <v>HOODIE-2  FW18019</v>
      </c>
      <c r="E83" s="143" t="s">
        <v>47</v>
      </c>
      <c r="F83" s="137"/>
      <c r="G83" s="123"/>
      <c r="H83" s="123">
        <v>20</v>
      </c>
      <c r="I83" s="158"/>
      <c r="J83" s="134"/>
      <c r="K83" s="137">
        <v>4</v>
      </c>
      <c r="L83" s="123">
        <f t="shared" si="39"/>
        <v>80</v>
      </c>
      <c r="M83" s="124">
        <f t="shared" si="43"/>
        <v>26</v>
      </c>
      <c r="N83" s="124">
        <f t="shared" si="44"/>
        <v>30</v>
      </c>
      <c r="O83" s="125" t="s">
        <v>48</v>
      </c>
      <c r="P83">
        <v>8</v>
      </c>
    </row>
    <row r="84" spans="1:16">
      <c r="A84" s="120">
        <f t="shared" si="40"/>
        <v>12</v>
      </c>
      <c r="B84" s="121" t="s">
        <v>135</v>
      </c>
      <c r="C84" s="122">
        <f t="shared" si="41"/>
        <v>14</v>
      </c>
      <c r="D84" s="132" t="str">
        <f t="shared" si="42"/>
        <v>HOODIE-2  FW18019</v>
      </c>
      <c r="E84" s="143" t="s">
        <v>47</v>
      </c>
      <c r="F84" s="137"/>
      <c r="G84" s="123"/>
      <c r="H84" s="123"/>
      <c r="I84" s="158">
        <v>20</v>
      </c>
      <c r="J84" s="134"/>
      <c r="K84" s="137">
        <v>3</v>
      </c>
      <c r="L84" s="123">
        <f t="shared" si="39"/>
        <v>60</v>
      </c>
      <c r="M84" s="124">
        <f t="shared" si="43"/>
        <v>19.5</v>
      </c>
      <c r="N84" s="124">
        <f t="shared" si="44"/>
        <v>22.5</v>
      </c>
      <c r="O84" s="125" t="s">
        <v>48</v>
      </c>
    </row>
    <row r="85" spans="1:16">
      <c r="A85" s="120">
        <f t="shared" si="40"/>
        <v>15</v>
      </c>
      <c r="B85" s="121" t="s">
        <v>135</v>
      </c>
      <c r="C85" s="122">
        <f t="shared" si="41"/>
        <v>15</v>
      </c>
      <c r="D85" s="132" t="str">
        <f t="shared" si="42"/>
        <v>HOODIE-2  FW18019</v>
      </c>
      <c r="E85" s="143" t="s">
        <v>47</v>
      </c>
      <c r="F85" s="137"/>
      <c r="G85" s="123"/>
      <c r="H85" s="123"/>
      <c r="I85" s="158"/>
      <c r="J85" s="134">
        <v>16</v>
      </c>
      <c r="K85" s="137">
        <v>1</v>
      </c>
      <c r="L85" s="123">
        <f t="shared" si="39"/>
        <v>16</v>
      </c>
      <c r="M85" s="124">
        <f t="shared" si="43"/>
        <v>5.2</v>
      </c>
      <c r="N85" s="124">
        <f t="shared" si="44"/>
        <v>6.2</v>
      </c>
      <c r="O85" s="125" t="s">
        <v>48</v>
      </c>
    </row>
    <row r="86" spans="1:16" ht="15.75" thickBot="1">
      <c r="A86" s="120">
        <f t="shared" si="40"/>
        <v>16</v>
      </c>
      <c r="B86" s="121" t="s">
        <v>135</v>
      </c>
      <c r="C86" s="122">
        <f t="shared" si="41"/>
        <v>16</v>
      </c>
      <c r="D86" s="132" t="str">
        <f t="shared" si="42"/>
        <v>HOODIE-2  FW18019</v>
      </c>
      <c r="E86" s="143" t="s">
        <v>47</v>
      </c>
      <c r="F86" s="137"/>
      <c r="G86" s="123"/>
      <c r="H86" s="123">
        <v>14</v>
      </c>
      <c r="I86" s="158">
        <v>1</v>
      </c>
      <c r="J86" s="134"/>
      <c r="K86" s="137">
        <v>1</v>
      </c>
      <c r="L86" s="123">
        <f t="shared" si="39"/>
        <v>15</v>
      </c>
      <c r="M86" s="124">
        <f t="shared" si="43"/>
        <v>4.875</v>
      </c>
      <c r="N86" s="124">
        <f t="shared" si="44"/>
        <v>5.875</v>
      </c>
      <c r="O86" s="125" t="s">
        <v>48</v>
      </c>
    </row>
    <row r="87" spans="1:16" ht="15.75" thickBot="1">
      <c r="A87" s="126"/>
      <c r="B87" s="140"/>
      <c r="C87" s="141"/>
      <c r="D87" s="127"/>
      <c r="E87" s="128"/>
      <c r="F87" s="128"/>
      <c r="G87" s="128"/>
      <c r="H87" s="129"/>
      <c r="I87" s="129"/>
      <c r="J87" s="160"/>
      <c r="K87" s="149">
        <f>SUM(K80:K86)</f>
        <v>16</v>
      </c>
      <c r="L87" s="150">
        <f>SUM(L80:L86)</f>
        <v>309</v>
      </c>
      <c r="M87" s="151">
        <f>SUM(M80:M86)</f>
        <v>100.425</v>
      </c>
      <c r="N87" s="151">
        <f>SUM(N80:N86)</f>
        <v>116.425</v>
      </c>
      <c r="O87" s="150"/>
    </row>
    <row r="88" spans="1:16" ht="15.75" thickBot="1"/>
    <row r="89" spans="1:16" ht="27" thickBot="1">
      <c r="A89" s="255" t="s">
        <v>131</v>
      </c>
      <c r="B89" s="256"/>
      <c r="C89" s="257"/>
      <c r="D89" s="130" t="s">
        <v>136</v>
      </c>
      <c r="E89" s="138" t="s">
        <v>3</v>
      </c>
      <c r="F89" s="139" t="s">
        <v>12</v>
      </c>
      <c r="G89" s="108" t="s">
        <v>13</v>
      </c>
      <c r="H89" s="108" t="s">
        <v>14</v>
      </c>
      <c r="I89" s="109" t="s">
        <v>15</v>
      </c>
      <c r="J89" s="159" t="s">
        <v>16</v>
      </c>
      <c r="K89" s="135" t="s">
        <v>132</v>
      </c>
      <c r="L89" s="110" t="s">
        <v>1</v>
      </c>
      <c r="M89" s="111" t="s">
        <v>49</v>
      </c>
      <c r="N89" s="112" t="s">
        <v>133</v>
      </c>
      <c r="O89" s="113" t="s">
        <v>134</v>
      </c>
    </row>
    <row r="90" spans="1:16">
      <c r="A90" s="114" t="s">
        <v>18</v>
      </c>
      <c r="B90" s="115" t="s">
        <v>135</v>
      </c>
      <c r="C90" s="116">
        <f>+K90</f>
        <v>3</v>
      </c>
      <c r="D90" s="131" t="s">
        <v>102</v>
      </c>
      <c r="E90" s="142" t="s">
        <v>103</v>
      </c>
      <c r="F90" s="136">
        <v>20</v>
      </c>
      <c r="G90" s="117"/>
      <c r="H90" s="117"/>
      <c r="I90" s="157"/>
      <c r="J90" s="133"/>
      <c r="K90" s="136">
        <v>3</v>
      </c>
      <c r="L90" s="117">
        <f t="shared" ref="L90:L96" si="45">SUM(F90:J90)*K90</f>
        <v>60</v>
      </c>
      <c r="M90" s="118">
        <f>0.325*L90</f>
        <v>19.5</v>
      </c>
      <c r="N90" s="118">
        <f>+M90+K90</f>
        <v>22.5</v>
      </c>
      <c r="O90" s="119" t="s">
        <v>48</v>
      </c>
    </row>
    <row r="91" spans="1:16">
      <c r="A91" s="120">
        <f t="shared" ref="A91:A96" si="46">+C90+1</f>
        <v>4</v>
      </c>
      <c r="B91" s="121" t="s">
        <v>135</v>
      </c>
      <c r="C91" s="122">
        <f t="shared" ref="C91:C96" si="47">+C90+K91</f>
        <v>4</v>
      </c>
      <c r="D91" s="132" t="str">
        <f t="shared" ref="D91:D98" si="48">+D90</f>
        <v>HOODIE-4  FW18055</v>
      </c>
      <c r="E91" s="143" t="s">
        <v>103</v>
      </c>
      <c r="F91" s="137">
        <v>18</v>
      </c>
      <c r="G91" s="123"/>
      <c r="H91" s="123"/>
      <c r="I91" s="158"/>
      <c r="J91" s="134"/>
      <c r="K91" s="137">
        <v>1</v>
      </c>
      <c r="L91" s="123">
        <f t="shared" si="45"/>
        <v>18</v>
      </c>
      <c r="M91" s="124">
        <f t="shared" ref="M91:M96" si="49">0.325*L91</f>
        <v>5.8500000000000005</v>
      </c>
      <c r="N91" s="124">
        <f t="shared" ref="N91:N96" si="50">+M91+K91</f>
        <v>6.8500000000000005</v>
      </c>
      <c r="O91" s="125" t="s">
        <v>48</v>
      </c>
    </row>
    <row r="92" spans="1:16">
      <c r="A92" s="120">
        <f t="shared" si="46"/>
        <v>5</v>
      </c>
      <c r="B92" s="121" t="s">
        <v>135</v>
      </c>
      <c r="C92" s="122">
        <f t="shared" si="47"/>
        <v>8</v>
      </c>
      <c r="D92" s="132" t="str">
        <f t="shared" si="48"/>
        <v>HOODIE-4  FW18055</v>
      </c>
      <c r="E92" s="143" t="s">
        <v>103</v>
      </c>
      <c r="F92" s="137"/>
      <c r="G92" s="123">
        <v>20</v>
      </c>
      <c r="H92" s="123"/>
      <c r="I92" s="158"/>
      <c r="J92" s="134"/>
      <c r="K92" s="137">
        <v>4</v>
      </c>
      <c r="L92" s="123">
        <f t="shared" si="45"/>
        <v>80</v>
      </c>
      <c r="M92" s="124">
        <f t="shared" si="49"/>
        <v>26</v>
      </c>
      <c r="N92" s="124">
        <f t="shared" si="50"/>
        <v>30</v>
      </c>
      <c r="O92" s="125" t="s">
        <v>48</v>
      </c>
    </row>
    <row r="93" spans="1:16">
      <c r="A93" s="120">
        <f t="shared" si="46"/>
        <v>9</v>
      </c>
      <c r="B93" s="121" t="s">
        <v>135</v>
      </c>
      <c r="C93" s="122">
        <f t="shared" si="47"/>
        <v>13</v>
      </c>
      <c r="D93" s="132" t="str">
        <f t="shared" si="48"/>
        <v>HOODIE-4  FW18055</v>
      </c>
      <c r="E93" s="143" t="s">
        <v>103</v>
      </c>
      <c r="F93" s="137"/>
      <c r="G93" s="123"/>
      <c r="H93" s="123">
        <v>20</v>
      </c>
      <c r="I93" s="158"/>
      <c r="J93" s="134"/>
      <c r="K93" s="137">
        <v>5</v>
      </c>
      <c r="L93" s="123">
        <f t="shared" si="45"/>
        <v>100</v>
      </c>
      <c r="M93" s="124">
        <f t="shared" si="49"/>
        <v>32.5</v>
      </c>
      <c r="N93" s="124">
        <f t="shared" si="50"/>
        <v>37.5</v>
      </c>
      <c r="O93" s="125" t="s">
        <v>48</v>
      </c>
      <c r="P93">
        <v>9</v>
      </c>
    </row>
    <row r="94" spans="1:16">
      <c r="A94" s="120">
        <f t="shared" si="46"/>
        <v>14</v>
      </c>
      <c r="B94" s="121" t="s">
        <v>135</v>
      </c>
      <c r="C94" s="122">
        <f t="shared" si="47"/>
        <v>14</v>
      </c>
      <c r="D94" s="132" t="str">
        <f t="shared" si="48"/>
        <v>HOODIE-4  FW18055</v>
      </c>
      <c r="E94" s="143" t="s">
        <v>103</v>
      </c>
      <c r="F94" s="137"/>
      <c r="G94" s="123"/>
      <c r="H94" s="123">
        <v>14</v>
      </c>
      <c r="I94" s="158"/>
      <c r="J94" s="134"/>
      <c r="K94" s="137">
        <v>1</v>
      </c>
      <c r="L94" s="123">
        <f t="shared" si="45"/>
        <v>14</v>
      </c>
      <c r="M94" s="124">
        <f t="shared" si="49"/>
        <v>4.55</v>
      </c>
      <c r="N94" s="124">
        <f t="shared" si="50"/>
        <v>5.55</v>
      </c>
      <c r="O94" s="125" t="s">
        <v>48</v>
      </c>
    </row>
    <row r="95" spans="1:16">
      <c r="A95" s="120">
        <f t="shared" si="46"/>
        <v>15</v>
      </c>
      <c r="B95" s="121" t="s">
        <v>135</v>
      </c>
      <c r="C95" s="122">
        <f t="shared" si="47"/>
        <v>17</v>
      </c>
      <c r="D95" s="132" t="str">
        <f t="shared" si="48"/>
        <v>HOODIE-4  FW18055</v>
      </c>
      <c r="E95" s="143" t="s">
        <v>103</v>
      </c>
      <c r="F95" s="137"/>
      <c r="G95" s="123"/>
      <c r="H95" s="123"/>
      <c r="I95" s="158">
        <v>20</v>
      </c>
      <c r="J95" s="134"/>
      <c r="K95" s="137">
        <v>3</v>
      </c>
      <c r="L95" s="123">
        <f t="shared" si="45"/>
        <v>60</v>
      </c>
      <c r="M95" s="124">
        <f t="shared" si="49"/>
        <v>19.5</v>
      </c>
      <c r="N95" s="124">
        <f t="shared" si="50"/>
        <v>22.5</v>
      </c>
      <c r="O95" s="125" t="s">
        <v>48</v>
      </c>
    </row>
    <row r="96" spans="1:16">
      <c r="A96" s="120">
        <f t="shared" si="46"/>
        <v>18</v>
      </c>
      <c r="B96" s="121" t="s">
        <v>135</v>
      </c>
      <c r="C96" s="122">
        <f t="shared" si="47"/>
        <v>18</v>
      </c>
      <c r="D96" s="132" t="str">
        <f t="shared" si="48"/>
        <v>HOODIE-4  FW18055</v>
      </c>
      <c r="E96" s="143" t="s">
        <v>103</v>
      </c>
      <c r="F96" s="137"/>
      <c r="G96" s="123"/>
      <c r="H96" s="123"/>
      <c r="I96" s="158">
        <v>15</v>
      </c>
      <c r="J96" s="134"/>
      <c r="K96" s="137">
        <v>1</v>
      </c>
      <c r="L96" s="123">
        <f t="shared" si="45"/>
        <v>15</v>
      </c>
      <c r="M96" s="124">
        <f t="shared" si="49"/>
        <v>4.875</v>
      </c>
      <c r="N96" s="124">
        <f t="shared" si="50"/>
        <v>5.875</v>
      </c>
      <c r="O96" s="125" t="s">
        <v>48</v>
      </c>
    </row>
    <row r="97" spans="1:16">
      <c r="A97" s="120">
        <f>+C96+1</f>
        <v>19</v>
      </c>
      <c r="B97" s="121" t="s">
        <v>135</v>
      </c>
      <c r="C97" s="122">
        <f>+C96+K97</f>
        <v>19</v>
      </c>
      <c r="D97" s="132" t="str">
        <f t="shared" si="48"/>
        <v>HOODIE-4  FW18055</v>
      </c>
      <c r="E97" s="143" t="s">
        <v>103</v>
      </c>
      <c r="F97" s="137"/>
      <c r="G97" s="123"/>
      <c r="H97" s="123"/>
      <c r="I97" s="158"/>
      <c r="J97" s="134">
        <v>20</v>
      </c>
      <c r="K97" s="137">
        <v>1</v>
      </c>
      <c r="L97" s="123">
        <f>SUM(F97:J97)*K97</f>
        <v>20</v>
      </c>
      <c r="M97" s="124">
        <f>0.325*L97</f>
        <v>6.5</v>
      </c>
      <c r="N97" s="124">
        <f>+M97+K97</f>
        <v>7.5</v>
      </c>
      <c r="O97" s="125" t="s">
        <v>48</v>
      </c>
    </row>
    <row r="98" spans="1:16" ht="15.75" thickBot="1">
      <c r="A98" s="120">
        <f>+C97+1</f>
        <v>20</v>
      </c>
      <c r="B98" s="121" t="s">
        <v>135</v>
      </c>
      <c r="C98" s="122">
        <f>+C97+K98</f>
        <v>20</v>
      </c>
      <c r="D98" s="132" t="str">
        <f t="shared" si="48"/>
        <v>HOODIE-4  FW18055</v>
      </c>
      <c r="E98" s="143" t="s">
        <v>103</v>
      </c>
      <c r="F98" s="137"/>
      <c r="G98" s="123">
        <v>11</v>
      </c>
      <c r="H98" s="123"/>
      <c r="I98" s="158"/>
      <c r="J98" s="134">
        <v>1</v>
      </c>
      <c r="K98" s="137">
        <v>1</v>
      </c>
      <c r="L98" s="123">
        <f>SUM(F98:J98)*K98</f>
        <v>12</v>
      </c>
      <c r="M98" s="124">
        <f>0.325*L98</f>
        <v>3.9000000000000004</v>
      </c>
      <c r="N98" s="124">
        <f>+M98+K98</f>
        <v>4.9000000000000004</v>
      </c>
      <c r="O98" s="125" t="s">
        <v>48</v>
      </c>
    </row>
    <row r="99" spans="1:16" ht="15.75" thickBot="1">
      <c r="A99" s="126"/>
      <c r="B99" s="140"/>
      <c r="C99" s="141"/>
      <c r="D99" s="127"/>
      <c r="E99" s="128"/>
      <c r="F99" s="128"/>
      <c r="G99" s="128"/>
      <c r="H99" s="129"/>
      <c r="I99" s="129"/>
      <c r="J99" s="160"/>
      <c r="K99" s="149">
        <f>SUM(K90:K98)</f>
        <v>20</v>
      </c>
      <c r="L99" s="150">
        <f>SUM(L90:L98)</f>
        <v>379</v>
      </c>
      <c r="M99" s="151">
        <f>SUM(M90:M98)</f>
        <v>123.175</v>
      </c>
      <c r="N99" s="151">
        <f>SUM(N90:N98)</f>
        <v>143.17499999999998</v>
      </c>
      <c r="O99" s="150"/>
    </row>
    <row r="100" spans="1:16" ht="15.75" thickBot="1"/>
    <row r="101" spans="1:16" ht="27" thickBot="1">
      <c r="A101" s="255" t="s">
        <v>131</v>
      </c>
      <c r="B101" s="256"/>
      <c r="C101" s="257"/>
      <c r="D101" s="130" t="s">
        <v>136</v>
      </c>
      <c r="E101" s="138" t="s">
        <v>3</v>
      </c>
      <c r="F101" s="139" t="s">
        <v>12</v>
      </c>
      <c r="G101" s="108" t="s">
        <v>13</v>
      </c>
      <c r="H101" s="108" t="s">
        <v>14</v>
      </c>
      <c r="I101" s="109" t="s">
        <v>15</v>
      </c>
      <c r="J101" s="159" t="s">
        <v>16</v>
      </c>
      <c r="K101" s="135" t="s">
        <v>132</v>
      </c>
      <c r="L101" s="110" t="s">
        <v>1</v>
      </c>
      <c r="M101" s="111" t="s">
        <v>49</v>
      </c>
      <c r="N101" s="112" t="s">
        <v>133</v>
      </c>
      <c r="O101" s="113" t="s">
        <v>134</v>
      </c>
    </row>
    <row r="102" spans="1:16">
      <c r="A102" s="114" t="s">
        <v>18</v>
      </c>
      <c r="B102" s="115" t="s">
        <v>135</v>
      </c>
      <c r="C102" s="116">
        <f>+K102</f>
        <v>2</v>
      </c>
      <c r="D102" s="131" t="s">
        <v>99</v>
      </c>
      <c r="E102" s="142" t="s">
        <v>104</v>
      </c>
      <c r="F102" s="136">
        <v>20</v>
      </c>
      <c r="G102" s="117"/>
      <c r="H102" s="117"/>
      <c r="I102" s="157"/>
      <c r="J102" s="133"/>
      <c r="K102" s="136">
        <v>2</v>
      </c>
      <c r="L102" s="117">
        <f t="shared" ref="L102:L110" si="51">SUM(F102:J102)*K102</f>
        <v>40</v>
      </c>
      <c r="M102" s="118">
        <f>0.325*L102</f>
        <v>13</v>
      </c>
      <c r="N102" s="118">
        <f>+M102+K102</f>
        <v>15</v>
      </c>
      <c r="O102" s="119" t="s">
        <v>48</v>
      </c>
    </row>
    <row r="103" spans="1:16">
      <c r="A103" s="120">
        <f t="shared" ref="A103:A110" si="52">+C102+1</f>
        <v>3</v>
      </c>
      <c r="B103" s="121" t="s">
        <v>135</v>
      </c>
      <c r="C103" s="122">
        <f t="shared" ref="C103:C110" si="53">+C102+K103</f>
        <v>3</v>
      </c>
      <c r="D103" s="132" t="str">
        <f t="shared" ref="D103:D110" si="54">+D102</f>
        <v>HOODIE-3  FW18020</v>
      </c>
      <c r="E103" s="143" t="s">
        <v>104</v>
      </c>
      <c r="F103" s="137">
        <v>12</v>
      </c>
      <c r="G103" s="123"/>
      <c r="H103" s="123"/>
      <c r="I103" s="158"/>
      <c r="J103" s="134"/>
      <c r="K103" s="137">
        <v>1</v>
      </c>
      <c r="L103" s="123">
        <f t="shared" si="51"/>
        <v>12</v>
      </c>
      <c r="M103" s="124">
        <f t="shared" ref="M103:M110" si="55">0.325*L103</f>
        <v>3.9000000000000004</v>
      </c>
      <c r="N103" s="124">
        <f t="shared" ref="N103:N110" si="56">+M103+K103</f>
        <v>4.9000000000000004</v>
      </c>
      <c r="O103" s="125" t="s">
        <v>48</v>
      </c>
    </row>
    <row r="104" spans="1:16">
      <c r="A104" s="120">
        <f t="shared" si="52"/>
        <v>4</v>
      </c>
      <c r="B104" s="121" t="s">
        <v>135</v>
      </c>
      <c r="C104" s="122">
        <f t="shared" si="53"/>
        <v>8</v>
      </c>
      <c r="D104" s="132" t="str">
        <f t="shared" si="54"/>
        <v>HOODIE-3  FW18020</v>
      </c>
      <c r="E104" s="143" t="s">
        <v>104</v>
      </c>
      <c r="F104" s="137"/>
      <c r="G104" s="123">
        <v>20</v>
      </c>
      <c r="H104" s="123"/>
      <c r="I104" s="158"/>
      <c r="J104" s="134"/>
      <c r="K104" s="137">
        <v>5</v>
      </c>
      <c r="L104" s="123">
        <f t="shared" si="51"/>
        <v>100</v>
      </c>
      <c r="M104" s="124">
        <f t="shared" si="55"/>
        <v>32.5</v>
      </c>
      <c r="N104" s="124">
        <f t="shared" si="56"/>
        <v>37.5</v>
      </c>
      <c r="O104" s="125" t="s">
        <v>48</v>
      </c>
    </row>
    <row r="105" spans="1:16">
      <c r="A105" s="120">
        <f t="shared" si="52"/>
        <v>9</v>
      </c>
      <c r="B105" s="121" t="s">
        <v>135</v>
      </c>
      <c r="C105" s="122">
        <f t="shared" si="53"/>
        <v>9</v>
      </c>
      <c r="D105" s="132" t="str">
        <f t="shared" si="54"/>
        <v>HOODIE-3  FW18020</v>
      </c>
      <c r="E105" s="143" t="s">
        <v>104</v>
      </c>
      <c r="F105" s="137"/>
      <c r="G105" s="123">
        <v>17</v>
      </c>
      <c r="H105" s="123"/>
      <c r="I105" s="158"/>
      <c r="J105" s="134"/>
      <c r="K105" s="137">
        <v>1</v>
      </c>
      <c r="L105" s="123">
        <f t="shared" si="51"/>
        <v>17</v>
      </c>
      <c r="M105" s="124">
        <f t="shared" si="55"/>
        <v>5.5250000000000004</v>
      </c>
      <c r="N105" s="124">
        <f t="shared" si="56"/>
        <v>6.5250000000000004</v>
      </c>
      <c r="O105" s="125" t="s">
        <v>48</v>
      </c>
    </row>
    <row r="106" spans="1:16">
      <c r="A106" s="120">
        <f t="shared" si="52"/>
        <v>10</v>
      </c>
      <c r="B106" s="121" t="s">
        <v>135</v>
      </c>
      <c r="C106" s="122">
        <f t="shared" si="53"/>
        <v>14</v>
      </c>
      <c r="D106" s="132" t="str">
        <f t="shared" si="54"/>
        <v>HOODIE-3  FW18020</v>
      </c>
      <c r="E106" s="143" t="s">
        <v>104</v>
      </c>
      <c r="F106" s="137"/>
      <c r="G106" s="123"/>
      <c r="H106" s="123">
        <v>20</v>
      </c>
      <c r="I106" s="158"/>
      <c r="J106" s="134"/>
      <c r="K106" s="137">
        <v>5</v>
      </c>
      <c r="L106" s="123">
        <f t="shared" si="51"/>
        <v>100</v>
      </c>
      <c r="M106" s="124">
        <f t="shared" si="55"/>
        <v>32.5</v>
      </c>
      <c r="N106" s="124">
        <f t="shared" si="56"/>
        <v>37.5</v>
      </c>
      <c r="O106" s="125" t="s">
        <v>48</v>
      </c>
      <c r="P106">
        <v>10</v>
      </c>
    </row>
    <row r="107" spans="1:16">
      <c r="A107" s="120">
        <f t="shared" si="52"/>
        <v>15</v>
      </c>
      <c r="B107" s="121" t="s">
        <v>135</v>
      </c>
      <c r="C107" s="122">
        <f t="shared" si="53"/>
        <v>15</v>
      </c>
      <c r="D107" s="132" t="str">
        <f t="shared" si="54"/>
        <v>HOODIE-3  FW18020</v>
      </c>
      <c r="E107" s="143" t="s">
        <v>104</v>
      </c>
      <c r="F107" s="137"/>
      <c r="G107" s="123"/>
      <c r="H107" s="123">
        <v>14</v>
      </c>
      <c r="I107" s="158"/>
      <c r="J107" s="134"/>
      <c r="K107" s="137">
        <v>1</v>
      </c>
      <c r="L107" s="123">
        <f t="shared" si="51"/>
        <v>14</v>
      </c>
      <c r="M107" s="124">
        <f t="shared" si="55"/>
        <v>4.55</v>
      </c>
      <c r="N107" s="124">
        <f t="shared" si="56"/>
        <v>5.55</v>
      </c>
      <c r="O107" s="125" t="s">
        <v>48</v>
      </c>
    </row>
    <row r="108" spans="1:16">
      <c r="A108" s="120">
        <f t="shared" si="52"/>
        <v>16</v>
      </c>
      <c r="B108" s="121" t="s">
        <v>135</v>
      </c>
      <c r="C108" s="122">
        <f t="shared" si="53"/>
        <v>18</v>
      </c>
      <c r="D108" s="132" t="str">
        <f t="shared" si="54"/>
        <v>HOODIE-3  FW18020</v>
      </c>
      <c r="E108" s="143" t="s">
        <v>104</v>
      </c>
      <c r="F108" s="137"/>
      <c r="G108" s="123"/>
      <c r="H108" s="123"/>
      <c r="I108" s="158">
        <v>20</v>
      </c>
      <c r="J108" s="134"/>
      <c r="K108" s="137">
        <v>3</v>
      </c>
      <c r="L108" s="123">
        <f t="shared" si="51"/>
        <v>60</v>
      </c>
      <c r="M108" s="124">
        <f t="shared" si="55"/>
        <v>19.5</v>
      </c>
      <c r="N108" s="124">
        <f t="shared" si="56"/>
        <v>22.5</v>
      </c>
      <c r="O108" s="125" t="s">
        <v>48</v>
      </c>
    </row>
    <row r="109" spans="1:16">
      <c r="A109" s="120">
        <f t="shared" si="52"/>
        <v>19</v>
      </c>
      <c r="B109" s="121" t="s">
        <v>135</v>
      </c>
      <c r="C109" s="122">
        <f t="shared" si="53"/>
        <v>19</v>
      </c>
      <c r="D109" s="132" t="str">
        <f t="shared" si="54"/>
        <v>HOODIE-3  FW18020</v>
      </c>
      <c r="E109" s="143" t="s">
        <v>104</v>
      </c>
      <c r="F109" s="137"/>
      <c r="G109" s="123"/>
      <c r="H109" s="123"/>
      <c r="I109" s="158">
        <v>16</v>
      </c>
      <c r="J109" s="134"/>
      <c r="K109" s="137">
        <v>1</v>
      </c>
      <c r="L109" s="123">
        <f t="shared" si="51"/>
        <v>16</v>
      </c>
      <c r="M109" s="124">
        <f t="shared" si="55"/>
        <v>5.2</v>
      </c>
      <c r="N109" s="124">
        <f t="shared" si="56"/>
        <v>6.2</v>
      </c>
      <c r="O109" s="125" t="s">
        <v>48</v>
      </c>
    </row>
    <row r="110" spans="1:16" ht="15.75" thickBot="1">
      <c r="A110" s="120">
        <f t="shared" si="52"/>
        <v>20</v>
      </c>
      <c r="B110" s="121" t="s">
        <v>135</v>
      </c>
      <c r="C110" s="122">
        <f t="shared" si="53"/>
        <v>20</v>
      </c>
      <c r="D110" s="132" t="str">
        <f t="shared" si="54"/>
        <v>HOODIE-3  FW18020</v>
      </c>
      <c r="E110" s="143" t="s">
        <v>104</v>
      </c>
      <c r="F110" s="137"/>
      <c r="G110" s="123"/>
      <c r="H110" s="123"/>
      <c r="I110" s="158"/>
      <c r="J110" s="134">
        <v>18</v>
      </c>
      <c r="K110" s="137">
        <v>1</v>
      </c>
      <c r="L110" s="123">
        <f t="shared" si="51"/>
        <v>18</v>
      </c>
      <c r="M110" s="124">
        <f t="shared" si="55"/>
        <v>5.8500000000000005</v>
      </c>
      <c r="N110" s="124">
        <f t="shared" si="56"/>
        <v>6.8500000000000005</v>
      </c>
      <c r="O110" s="125" t="s">
        <v>48</v>
      </c>
    </row>
    <row r="111" spans="1:16" ht="15.75" thickBot="1">
      <c r="A111" s="126"/>
      <c r="B111" s="140"/>
      <c r="C111" s="141"/>
      <c r="D111" s="127"/>
      <c r="E111" s="128"/>
      <c r="F111" s="128"/>
      <c r="G111" s="128"/>
      <c r="H111" s="129"/>
      <c r="I111" s="129"/>
      <c r="J111" s="160"/>
      <c r="K111" s="149">
        <f>SUM(K102:K110)</f>
        <v>20</v>
      </c>
      <c r="L111" s="150">
        <f>SUM(L102:L110)</f>
        <v>377</v>
      </c>
      <c r="M111" s="151">
        <f>SUM(M102:M110)</f>
        <v>122.52499999999999</v>
      </c>
      <c r="N111" s="151">
        <f>SUM(N102:N110)</f>
        <v>142.52499999999998</v>
      </c>
      <c r="O111" s="150"/>
    </row>
    <row r="112" spans="1:16" ht="15.75" thickBot="1"/>
    <row r="113" spans="1:16" ht="27" thickBot="1">
      <c r="A113" s="255" t="s">
        <v>131</v>
      </c>
      <c r="B113" s="256"/>
      <c r="C113" s="257"/>
      <c r="D113" s="130" t="s">
        <v>136</v>
      </c>
      <c r="E113" s="138" t="s">
        <v>3</v>
      </c>
      <c r="F113" s="139" t="s">
        <v>12</v>
      </c>
      <c r="G113" s="108" t="s">
        <v>13</v>
      </c>
      <c r="H113" s="108" t="s">
        <v>14</v>
      </c>
      <c r="I113" s="109" t="s">
        <v>15</v>
      </c>
      <c r="J113" s="159" t="s">
        <v>16</v>
      </c>
      <c r="K113" s="135" t="s">
        <v>132</v>
      </c>
      <c r="L113" s="110" t="s">
        <v>1</v>
      </c>
      <c r="M113" s="111" t="s">
        <v>49</v>
      </c>
      <c r="N113" s="112" t="s">
        <v>133</v>
      </c>
      <c r="O113" s="113" t="s">
        <v>134</v>
      </c>
    </row>
    <row r="114" spans="1:16">
      <c r="A114" s="114" t="s">
        <v>18</v>
      </c>
      <c r="B114" s="115" t="s">
        <v>135</v>
      </c>
      <c r="C114" s="116">
        <f>+K114</f>
        <v>5</v>
      </c>
      <c r="D114" s="131" t="s">
        <v>99</v>
      </c>
      <c r="E114" s="142" t="s">
        <v>113</v>
      </c>
      <c r="F114" s="136">
        <v>20</v>
      </c>
      <c r="G114" s="117"/>
      <c r="H114" s="117"/>
      <c r="I114" s="157"/>
      <c r="J114" s="133"/>
      <c r="K114" s="136">
        <v>5</v>
      </c>
      <c r="L114" s="117">
        <f t="shared" ref="L114:L121" si="57">SUM(F114:J114)*K114</f>
        <v>100</v>
      </c>
      <c r="M114" s="118">
        <f>0.325*L114</f>
        <v>32.5</v>
      </c>
      <c r="N114" s="118">
        <f>+M114+K114</f>
        <v>37.5</v>
      </c>
      <c r="O114" s="119" t="s">
        <v>48</v>
      </c>
    </row>
    <row r="115" spans="1:16">
      <c r="A115" s="120">
        <f t="shared" ref="A115:A121" si="58">+C114+1</f>
        <v>6</v>
      </c>
      <c r="B115" s="121" t="s">
        <v>135</v>
      </c>
      <c r="C115" s="122">
        <f t="shared" ref="C115:C121" si="59">+C114+K115</f>
        <v>6</v>
      </c>
      <c r="D115" s="132" t="str">
        <f t="shared" ref="D115:D121" si="60">+D114</f>
        <v>HOODIE-3  FW18020</v>
      </c>
      <c r="E115" s="143" t="s">
        <v>113</v>
      </c>
      <c r="F115" s="137">
        <v>19</v>
      </c>
      <c r="G115" s="123"/>
      <c r="H115" s="123"/>
      <c r="I115" s="158"/>
      <c r="J115" s="134"/>
      <c r="K115" s="137">
        <v>1</v>
      </c>
      <c r="L115" s="123">
        <f t="shared" si="57"/>
        <v>19</v>
      </c>
      <c r="M115" s="124">
        <f t="shared" ref="M115:M121" si="61">0.325*L115</f>
        <v>6.1749999999999998</v>
      </c>
      <c r="N115" s="124">
        <f t="shared" ref="N115:N121" si="62">+M115+K115</f>
        <v>7.1749999999999998</v>
      </c>
      <c r="O115" s="125" t="s">
        <v>48</v>
      </c>
    </row>
    <row r="116" spans="1:16">
      <c r="A116" s="120">
        <f t="shared" si="58"/>
        <v>7</v>
      </c>
      <c r="B116" s="121" t="s">
        <v>135</v>
      </c>
      <c r="C116" s="122">
        <f t="shared" si="59"/>
        <v>13</v>
      </c>
      <c r="D116" s="132" t="str">
        <f t="shared" si="60"/>
        <v>HOODIE-3  FW18020</v>
      </c>
      <c r="E116" s="143" t="s">
        <v>113</v>
      </c>
      <c r="F116" s="137"/>
      <c r="G116" s="123">
        <v>20</v>
      </c>
      <c r="H116" s="123"/>
      <c r="I116" s="158"/>
      <c r="J116" s="134"/>
      <c r="K116" s="137">
        <v>7</v>
      </c>
      <c r="L116" s="123">
        <f t="shared" si="57"/>
        <v>140</v>
      </c>
      <c r="M116" s="124">
        <f t="shared" si="61"/>
        <v>45.5</v>
      </c>
      <c r="N116" s="124">
        <f t="shared" si="62"/>
        <v>52.5</v>
      </c>
      <c r="O116" s="125" t="s">
        <v>48</v>
      </c>
    </row>
    <row r="117" spans="1:16">
      <c r="A117" s="120">
        <f t="shared" si="58"/>
        <v>14</v>
      </c>
      <c r="B117" s="121" t="s">
        <v>135</v>
      </c>
      <c r="C117" s="122">
        <f t="shared" si="59"/>
        <v>14</v>
      </c>
      <c r="D117" s="132" t="str">
        <f t="shared" si="60"/>
        <v>HOODIE-3  FW18020</v>
      </c>
      <c r="E117" s="143" t="s">
        <v>113</v>
      </c>
      <c r="F117" s="137"/>
      <c r="G117" s="123">
        <v>15</v>
      </c>
      <c r="H117" s="123"/>
      <c r="I117" s="158"/>
      <c r="J117" s="134"/>
      <c r="K117" s="137">
        <v>1</v>
      </c>
      <c r="L117" s="123">
        <f t="shared" si="57"/>
        <v>15</v>
      </c>
      <c r="M117" s="124">
        <f t="shared" si="61"/>
        <v>4.875</v>
      </c>
      <c r="N117" s="124">
        <f t="shared" si="62"/>
        <v>5.875</v>
      </c>
      <c r="O117" s="125" t="s">
        <v>48</v>
      </c>
      <c r="P117">
        <v>11</v>
      </c>
    </row>
    <row r="118" spans="1:16">
      <c r="A118" s="120">
        <f t="shared" si="58"/>
        <v>15</v>
      </c>
      <c r="B118" s="121" t="s">
        <v>135</v>
      </c>
      <c r="C118" s="122">
        <f t="shared" si="59"/>
        <v>23</v>
      </c>
      <c r="D118" s="132" t="str">
        <f t="shared" si="60"/>
        <v>HOODIE-3  FW18020</v>
      </c>
      <c r="E118" s="143" t="s">
        <v>113</v>
      </c>
      <c r="F118" s="137"/>
      <c r="G118" s="123"/>
      <c r="H118" s="123">
        <v>20</v>
      </c>
      <c r="I118" s="158"/>
      <c r="J118" s="134"/>
      <c r="K118" s="137">
        <v>9</v>
      </c>
      <c r="L118" s="123">
        <f t="shared" si="57"/>
        <v>180</v>
      </c>
      <c r="M118" s="124">
        <f t="shared" si="61"/>
        <v>58.5</v>
      </c>
      <c r="N118" s="124">
        <f t="shared" si="62"/>
        <v>67.5</v>
      </c>
      <c r="O118" s="125" t="s">
        <v>48</v>
      </c>
    </row>
    <row r="119" spans="1:16">
      <c r="A119" s="120">
        <f t="shared" si="58"/>
        <v>24</v>
      </c>
      <c r="B119" s="121" t="s">
        <v>135</v>
      </c>
      <c r="C119" s="122">
        <f t="shared" si="59"/>
        <v>29</v>
      </c>
      <c r="D119" s="132" t="str">
        <f t="shared" si="60"/>
        <v>HOODIE-3  FW18020</v>
      </c>
      <c r="E119" s="143" t="s">
        <v>113</v>
      </c>
      <c r="F119" s="137"/>
      <c r="G119" s="123"/>
      <c r="H119" s="123"/>
      <c r="I119" s="158">
        <v>20</v>
      </c>
      <c r="J119" s="134"/>
      <c r="K119" s="137">
        <v>6</v>
      </c>
      <c r="L119" s="123">
        <f t="shared" si="57"/>
        <v>120</v>
      </c>
      <c r="M119" s="124">
        <f t="shared" si="61"/>
        <v>39</v>
      </c>
      <c r="N119" s="124">
        <f t="shared" si="62"/>
        <v>45</v>
      </c>
      <c r="O119" s="125" t="s">
        <v>48</v>
      </c>
    </row>
    <row r="120" spans="1:16">
      <c r="A120" s="120">
        <f t="shared" si="58"/>
        <v>30</v>
      </c>
      <c r="B120" s="121" t="s">
        <v>135</v>
      </c>
      <c r="C120" s="122">
        <f t="shared" si="59"/>
        <v>30</v>
      </c>
      <c r="D120" s="132" t="str">
        <f t="shared" si="60"/>
        <v>HOODIE-3  FW18020</v>
      </c>
      <c r="E120" s="143" t="s">
        <v>113</v>
      </c>
      <c r="F120" s="137"/>
      <c r="G120" s="123"/>
      <c r="H120" s="123"/>
      <c r="I120" s="158"/>
      <c r="J120" s="134">
        <v>20</v>
      </c>
      <c r="K120" s="137">
        <v>1</v>
      </c>
      <c r="L120" s="123">
        <f t="shared" si="57"/>
        <v>20</v>
      </c>
      <c r="M120" s="124">
        <f t="shared" si="61"/>
        <v>6.5</v>
      </c>
      <c r="N120" s="124">
        <f t="shared" si="62"/>
        <v>7.5</v>
      </c>
      <c r="O120" s="125" t="s">
        <v>48</v>
      </c>
    </row>
    <row r="121" spans="1:16" ht="15.75" thickBot="1">
      <c r="A121" s="120">
        <f t="shared" si="58"/>
        <v>31</v>
      </c>
      <c r="B121" s="121" t="s">
        <v>135</v>
      </c>
      <c r="C121" s="122">
        <f t="shared" si="59"/>
        <v>31</v>
      </c>
      <c r="D121" s="132" t="str">
        <f t="shared" si="60"/>
        <v>HOODIE-3  FW18020</v>
      </c>
      <c r="E121" s="143" t="s">
        <v>113</v>
      </c>
      <c r="F121" s="137"/>
      <c r="G121" s="123"/>
      <c r="H121" s="123">
        <v>4</v>
      </c>
      <c r="I121" s="158">
        <v>3</v>
      </c>
      <c r="J121" s="134">
        <v>7</v>
      </c>
      <c r="K121" s="137">
        <v>1</v>
      </c>
      <c r="L121" s="123">
        <f t="shared" si="57"/>
        <v>14</v>
      </c>
      <c r="M121" s="124">
        <f t="shared" si="61"/>
        <v>4.55</v>
      </c>
      <c r="N121" s="124">
        <f t="shared" si="62"/>
        <v>5.55</v>
      </c>
      <c r="O121" s="125" t="s">
        <v>48</v>
      </c>
    </row>
    <row r="122" spans="1:16" ht="15.75" thickBot="1">
      <c r="A122" s="126"/>
      <c r="B122" s="140"/>
      <c r="C122" s="141"/>
      <c r="D122" s="127"/>
      <c r="E122" s="128"/>
      <c r="F122" s="128"/>
      <c r="G122" s="128"/>
      <c r="H122" s="129"/>
      <c r="I122" s="129"/>
      <c r="J122" s="160"/>
      <c r="K122" s="149">
        <f>SUM(K114:K121)</f>
        <v>31</v>
      </c>
      <c r="L122" s="150">
        <f>SUM(L114:L121)</f>
        <v>608</v>
      </c>
      <c r="M122" s="151">
        <f>SUM(M114:M121)</f>
        <v>197.60000000000002</v>
      </c>
      <c r="N122" s="151">
        <f>SUM(N114:N121)</f>
        <v>228.60000000000002</v>
      </c>
      <c r="O122" s="150"/>
    </row>
    <row r="123" spans="1:16" ht="15.75" thickBot="1"/>
    <row r="124" spans="1:16" ht="27" thickBot="1">
      <c r="A124" s="255" t="s">
        <v>131</v>
      </c>
      <c r="B124" s="256"/>
      <c r="C124" s="257"/>
      <c r="D124" s="130" t="s">
        <v>136</v>
      </c>
      <c r="E124" s="138" t="s">
        <v>3</v>
      </c>
      <c r="F124" s="139" t="s">
        <v>12</v>
      </c>
      <c r="G124" s="108" t="s">
        <v>13</v>
      </c>
      <c r="H124" s="108" t="s">
        <v>14</v>
      </c>
      <c r="I124" s="109" t="s">
        <v>15</v>
      </c>
      <c r="J124" s="159" t="s">
        <v>16</v>
      </c>
      <c r="K124" s="135" t="s">
        <v>132</v>
      </c>
      <c r="L124" s="110" t="s">
        <v>1</v>
      </c>
      <c r="M124" s="111" t="s">
        <v>49</v>
      </c>
      <c r="N124" s="112" t="s">
        <v>133</v>
      </c>
      <c r="O124" s="113" t="s">
        <v>134</v>
      </c>
    </row>
    <row r="125" spans="1:16">
      <c r="A125" s="114" t="s">
        <v>18</v>
      </c>
      <c r="B125" s="115" t="s">
        <v>135</v>
      </c>
      <c r="C125" s="116">
        <f>+K125</f>
        <v>4</v>
      </c>
      <c r="D125" s="131" t="s">
        <v>99</v>
      </c>
      <c r="E125" s="142" t="s">
        <v>114</v>
      </c>
      <c r="F125" s="136">
        <v>20</v>
      </c>
      <c r="G125" s="117"/>
      <c r="H125" s="117"/>
      <c r="I125" s="157"/>
      <c r="J125" s="133"/>
      <c r="K125" s="136">
        <v>4</v>
      </c>
      <c r="L125" s="117">
        <f t="shared" ref="L125:L132" si="63">SUM(F125:J125)*K125</f>
        <v>80</v>
      </c>
      <c r="M125" s="118">
        <f>0.325*L125</f>
        <v>26</v>
      </c>
      <c r="N125" s="118">
        <f>+M125+K125</f>
        <v>30</v>
      </c>
      <c r="O125" s="119" t="s">
        <v>48</v>
      </c>
    </row>
    <row r="126" spans="1:16">
      <c r="A126" s="120">
        <f t="shared" ref="A126:A132" si="64">+C125+1</f>
        <v>5</v>
      </c>
      <c r="B126" s="121" t="s">
        <v>135</v>
      </c>
      <c r="C126" s="122">
        <f t="shared" ref="C126:C132" si="65">+C125+K126</f>
        <v>7</v>
      </c>
      <c r="D126" s="132" t="str">
        <f t="shared" ref="D126:D132" si="66">+D125</f>
        <v>HOODIE-3  FW18020</v>
      </c>
      <c r="E126" s="143" t="s">
        <v>114</v>
      </c>
      <c r="F126" s="137"/>
      <c r="G126" s="123">
        <v>20</v>
      </c>
      <c r="H126" s="123"/>
      <c r="I126" s="158"/>
      <c r="J126" s="134"/>
      <c r="K126" s="137">
        <v>3</v>
      </c>
      <c r="L126" s="123">
        <f t="shared" si="63"/>
        <v>60</v>
      </c>
      <c r="M126" s="124">
        <f t="shared" ref="M126:M132" si="67">0.325*L126</f>
        <v>19.5</v>
      </c>
      <c r="N126" s="124">
        <f t="shared" ref="N126:N132" si="68">+M126+K126</f>
        <v>22.5</v>
      </c>
      <c r="O126" s="125" t="s">
        <v>48</v>
      </c>
    </row>
    <row r="127" spans="1:16">
      <c r="A127" s="120">
        <f t="shared" si="64"/>
        <v>8</v>
      </c>
      <c r="B127" s="121" t="s">
        <v>135</v>
      </c>
      <c r="C127" s="122">
        <f t="shared" si="65"/>
        <v>12</v>
      </c>
      <c r="D127" s="132" t="str">
        <f t="shared" si="66"/>
        <v>HOODIE-3  FW18020</v>
      </c>
      <c r="E127" s="143" t="s">
        <v>114</v>
      </c>
      <c r="F127" s="137"/>
      <c r="G127" s="123"/>
      <c r="H127" s="123">
        <v>20</v>
      </c>
      <c r="I127" s="158"/>
      <c r="J127" s="134"/>
      <c r="K127" s="137">
        <v>5</v>
      </c>
      <c r="L127" s="123">
        <f t="shared" si="63"/>
        <v>100</v>
      </c>
      <c r="M127" s="124">
        <f t="shared" si="67"/>
        <v>32.5</v>
      </c>
      <c r="N127" s="124">
        <f t="shared" si="68"/>
        <v>37.5</v>
      </c>
      <c r="O127" s="125" t="s">
        <v>48</v>
      </c>
    </row>
    <row r="128" spans="1:16">
      <c r="A128" s="120">
        <f t="shared" si="64"/>
        <v>13</v>
      </c>
      <c r="B128" s="121" t="s">
        <v>135</v>
      </c>
      <c r="C128" s="122">
        <f t="shared" si="65"/>
        <v>13</v>
      </c>
      <c r="D128" s="132" t="str">
        <f t="shared" si="66"/>
        <v>HOODIE-3  FW18020</v>
      </c>
      <c r="E128" s="143" t="s">
        <v>114</v>
      </c>
      <c r="F128" s="137"/>
      <c r="G128" s="123"/>
      <c r="H128" s="123">
        <v>18</v>
      </c>
      <c r="I128" s="158"/>
      <c r="J128" s="134"/>
      <c r="K128" s="137">
        <v>1</v>
      </c>
      <c r="L128" s="123">
        <f t="shared" si="63"/>
        <v>18</v>
      </c>
      <c r="M128" s="124">
        <f t="shared" si="67"/>
        <v>5.8500000000000005</v>
      </c>
      <c r="N128" s="124">
        <f t="shared" si="68"/>
        <v>6.8500000000000005</v>
      </c>
      <c r="O128" s="125" t="s">
        <v>48</v>
      </c>
      <c r="P128">
        <v>12</v>
      </c>
    </row>
    <row r="129" spans="1:16">
      <c r="A129" s="120">
        <f t="shared" si="64"/>
        <v>14</v>
      </c>
      <c r="B129" s="121" t="s">
        <v>135</v>
      </c>
      <c r="C129" s="122">
        <f t="shared" si="65"/>
        <v>16</v>
      </c>
      <c r="D129" s="132" t="str">
        <f t="shared" si="66"/>
        <v>HOODIE-3  FW18020</v>
      </c>
      <c r="E129" s="143" t="s">
        <v>114</v>
      </c>
      <c r="F129" s="137"/>
      <c r="G129" s="123"/>
      <c r="H129" s="123"/>
      <c r="I129" s="158">
        <v>20</v>
      </c>
      <c r="J129" s="134"/>
      <c r="K129" s="137">
        <v>3</v>
      </c>
      <c r="L129" s="123">
        <f t="shared" si="63"/>
        <v>60</v>
      </c>
      <c r="M129" s="124">
        <f t="shared" si="67"/>
        <v>19.5</v>
      </c>
      <c r="N129" s="124">
        <f t="shared" si="68"/>
        <v>22.5</v>
      </c>
      <c r="O129" s="125" t="s">
        <v>48</v>
      </c>
    </row>
    <row r="130" spans="1:16">
      <c r="A130" s="120">
        <f t="shared" si="64"/>
        <v>17</v>
      </c>
      <c r="B130" s="121" t="s">
        <v>135</v>
      </c>
      <c r="C130" s="122">
        <f t="shared" si="65"/>
        <v>17</v>
      </c>
      <c r="D130" s="132" t="str">
        <f t="shared" si="66"/>
        <v>HOODIE-3  FW18020</v>
      </c>
      <c r="E130" s="143" t="s">
        <v>114</v>
      </c>
      <c r="F130" s="137"/>
      <c r="G130" s="123"/>
      <c r="H130" s="123"/>
      <c r="I130" s="158">
        <v>17</v>
      </c>
      <c r="J130" s="134"/>
      <c r="K130" s="137">
        <v>1</v>
      </c>
      <c r="L130" s="123">
        <f t="shared" si="63"/>
        <v>17</v>
      </c>
      <c r="M130" s="124">
        <f t="shared" si="67"/>
        <v>5.5250000000000004</v>
      </c>
      <c r="N130" s="124">
        <f t="shared" si="68"/>
        <v>6.5250000000000004</v>
      </c>
      <c r="O130" s="125" t="s">
        <v>48</v>
      </c>
    </row>
    <row r="131" spans="1:16">
      <c r="A131" s="120">
        <f t="shared" si="64"/>
        <v>18</v>
      </c>
      <c r="B131" s="121" t="s">
        <v>135</v>
      </c>
      <c r="C131" s="122">
        <f t="shared" si="65"/>
        <v>18</v>
      </c>
      <c r="D131" s="132" t="str">
        <f t="shared" si="66"/>
        <v>HOODIE-3  FW18020</v>
      </c>
      <c r="E131" s="143" t="s">
        <v>114</v>
      </c>
      <c r="F131" s="137"/>
      <c r="G131" s="123"/>
      <c r="H131" s="123"/>
      <c r="I131" s="158"/>
      <c r="J131" s="134">
        <v>14</v>
      </c>
      <c r="K131" s="137">
        <v>1</v>
      </c>
      <c r="L131" s="123">
        <f t="shared" si="63"/>
        <v>14</v>
      </c>
      <c r="M131" s="124">
        <f t="shared" si="67"/>
        <v>4.55</v>
      </c>
      <c r="N131" s="124">
        <f t="shared" si="68"/>
        <v>5.55</v>
      </c>
      <c r="O131" s="125" t="s">
        <v>48</v>
      </c>
    </row>
    <row r="132" spans="1:16" ht="15.75" thickBot="1">
      <c r="A132" s="120">
        <f t="shared" si="64"/>
        <v>19</v>
      </c>
      <c r="B132" s="121" t="s">
        <v>135</v>
      </c>
      <c r="C132" s="122">
        <f t="shared" si="65"/>
        <v>19</v>
      </c>
      <c r="D132" s="132" t="str">
        <f t="shared" si="66"/>
        <v>HOODIE-3  FW18020</v>
      </c>
      <c r="E132" s="143" t="s">
        <v>114</v>
      </c>
      <c r="F132" s="137">
        <v>9</v>
      </c>
      <c r="G132" s="123">
        <v>14</v>
      </c>
      <c r="H132" s="123"/>
      <c r="I132" s="158"/>
      <c r="J132" s="134"/>
      <c r="K132" s="137">
        <v>1</v>
      </c>
      <c r="L132" s="123">
        <f t="shared" si="63"/>
        <v>23</v>
      </c>
      <c r="M132" s="124">
        <f t="shared" si="67"/>
        <v>7.4750000000000005</v>
      </c>
      <c r="N132" s="124">
        <f t="shared" si="68"/>
        <v>8.4750000000000014</v>
      </c>
      <c r="O132" s="125" t="s">
        <v>48</v>
      </c>
    </row>
    <row r="133" spans="1:16" ht="15.75" thickBot="1">
      <c r="A133" s="126"/>
      <c r="B133" s="140"/>
      <c r="C133" s="141"/>
      <c r="D133" s="127"/>
      <c r="E133" s="128"/>
      <c r="F133" s="128"/>
      <c r="G133" s="128"/>
      <c r="H133" s="129"/>
      <c r="I133" s="129"/>
      <c r="J133" s="160"/>
      <c r="K133" s="149">
        <f>SUM(K125:K132)</f>
        <v>19</v>
      </c>
      <c r="L133" s="150">
        <f>SUM(L125:L132)</f>
        <v>372</v>
      </c>
      <c r="M133" s="151">
        <f>SUM(M125:M132)</f>
        <v>120.89999999999999</v>
      </c>
      <c r="N133" s="151">
        <f>SUM(N125:N132)</f>
        <v>139.9</v>
      </c>
      <c r="O133" s="150"/>
    </row>
    <row r="134" spans="1:16" ht="15.75" thickBot="1"/>
    <row r="135" spans="1:16" ht="27" thickBot="1">
      <c r="A135" s="255" t="s">
        <v>131</v>
      </c>
      <c r="B135" s="256"/>
      <c r="C135" s="257"/>
      <c r="D135" s="130" t="s">
        <v>136</v>
      </c>
      <c r="E135" s="138" t="s">
        <v>3</v>
      </c>
      <c r="F135" s="139" t="s">
        <v>12</v>
      </c>
      <c r="G135" s="108" t="s">
        <v>13</v>
      </c>
      <c r="H135" s="108" t="s">
        <v>14</v>
      </c>
      <c r="I135" s="109" t="s">
        <v>15</v>
      </c>
      <c r="J135" s="159" t="s">
        <v>16</v>
      </c>
      <c r="K135" s="135" t="s">
        <v>132</v>
      </c>
      <c r="L135" s="110" t="s">
        <v>1</v>
      </c>
      <c r="M135" s="111" t="s">
        <v>49</v>
      </c>
      <c r="N135" s="112" t="s">
        <v>133</v>
      </c>
      <c r="O135" s="113" t="s">
        <v>134</v>
      </c>
    </row>
    <row r="136" spans="1:16">
      <c r="A136" s="114" t="s">
        <v>18</v>
      </c>
      <c r="B136" s="115" t="s">
        <v>135</v>
      </c>
      <c r="C136" s="116">
        <f>+K136</f>
        <v>3</v>
      </c>
      <c r="D136" s="131" t="s">
        <v>115</v>
      </c>
      <c r="E136" s="142" t="s">
        <v>43</v>
      </c>
      <c r="F136" s="136">
        <v>20</v>
      </c>
      <c r="G136" s="117"/>
      <c r="H136" s="117"/>
      <c r="I136" s="157"/>
      <c r="J136" s="133"/>
      <c r="K136" s="136">
        <v>3</v>
      </c>
      <c r="L136" s="117">
        <f t="shared" ref="L136:L141" si="69">SUM(F136:J136)*K136</f>
        <v>60</v>
      </c>
      <c r="M136" s="118">
        <f t="shared" ref="M136:M141" si="70">0.325*L136</f>
        <v>19.5</v>
      </c>
      <c r="N136" s="118">
        <f t="shared" ref="N136:N141" si="71">+M136+K136</f>
        <v>22.5</v>
      </c>
      <c r="O136" s="119" t="s">
        <v>48</v>
      </c>
    </row>
    <row r="137" spans="1:16">
      <c r="A137" s="120">
        <f>+C136+1</f>
        <v>4</v>
      </c>
      <c r="B137" s="121" t="s">
        <v>135</v>
      </c>
      <c r="C137" s="122">
        <f>+C136+K137</f>
        <v>7</v>
      </c>
      <c r="D137" s="132" t="str">
        <f>+D136</f>
        <v>HOODIE-1  FW18018</v>
      </c>
      <c r="E137" s="143" t="s">
        <v>43</v>
      </c>
      <c r="F137" s="137"/>
      <c r="G137" s="123">
        <v>20</v>
      </c>
      <c r="H137" s="123"/>
      <c r="I137" s="158"/>
      <c r="J137" s="134"/>
      <c r="K137" s="137">
        <v>4</v>
      </c>
      <c r="L137" s="123">
        <f t="shared" si="69"/>
        <v>80</v>
      </c>
      <c r="M137" s="124">
        <f t="shared" si="70"/>
        <v>26</v>
      </c>
      <c r="N137" s="124">
        <f t="shared" si="71"/>
        <v>30</v>
      </c>
      <c r="O137" s="125" t="s">
        <v>48</v>
      </c>
    </row>
    <row r="138" spans="1:16">
      <c r="A138" s="120">
        <f>+C137+1</f>
        <v>8</v>
      </c>
      <c r="B138" s="121" t="s">
        <v>135</v>
      </c>
      <c r="C138" s="122">
        <f>+C137+K138</f>
        <v>11</v>
      </c>
      <c r="D138" s="132" t="str">
        <f>+D137</f>
        <v>HOODIE-1  FW18018</v>
      </c>
      <c r="E138" s="143" t="s">
        <v>43</v>
      </c>
      <c r="F138" s="137"/>
      <c r="G138" s="123"/>
      <c r="H138" s="123">
        <v>20</v>
      </c>
      <c r="I138" s="158"/>
      <c r="J138" s="134"/>
      <c r="K138" s="137">
        <v>4</v>
      </c>
      <c r="L138" s="123">
        <f t="shared" si="69"/>
        <v>80</v>
      </c>
      <c r="M138" s="124">
        <f t="shared" si="70"/>
        <v>26</v>
      </c>
      <c r="N138" s="124">
        <f t="shared" si="71"/>
        <v>30</v>
      </c>
      <c r="O138" s="125" t="s">
        <v>48</v>
      </c>
      <c r="P138">
        <v>13</v>
      </c>
    </row>
    <row r="139" spans="1:16">
      <c r="A139" s="120">
        <f>+C138+1</f>
        <v>12</v>
      </c>
      <c r="B139" s="121" t="s">
        <v>135</v>
      </c>
      <c r="C139" s="122">
        <f>+C138+K139</f>
        <v>14</v>
      </c>
      <c r="D139" s="132" t="str">
        <f>+D138</f>
        <v>HOODIE-1  FW18018</v>
      </c>
      <c r="E139" s="143" t="s">
        <v>43</v>
      </c>
      <c r="F139" s="137"/>
      <c r="G139" s="123"/>
      <c r="H139" s="123"/>
      <c r="I139" s="158">
        <v>20</v>
      </c>
      <c r="J139" s="134"/>
      <c r="K139" s="137">
        <v>3</v>
      </c>
      <c r="L139" s="123">
        <f t="shared" si="69"/>
        <v>60</v>
      </c>
      <c r="M139" s="124">
        <f t="shared" si="70"/>
        <v>19.5</v>
      </c>
      <c r="N139" s="124">
        <f t="shared" si="71"/>
        <v>22.5</v>
      </c>
      <c r="O139" s="125" t="s">
        <v>48</v>
      </c>
    </row>
    <row r="140" spans="1:16">
      <c r="A140" s="120">
        <f>+C139+1</f>
        <v>15</v>
      </c>
      <c r="B140" s="121" t="s">
        <v>135</v>
      </c>
      <c r="C140" s="122">
        <f>+C139+K140</f>
        <v>15</v>
      </c>
      <c r="D140" s="132" t="str">
        <f>+D139</f>
        <v>HOODIE-1  FW18018</v>
      </c>
      <c r="E140" s="143" t="s">
        <v>43</v>
      </c>
      <c r="F140" s="137"/>
      <c r="G140" s="123"/>
      <c r="H140" s="123"/>
      <c r="I140" s="158">
        <v>2</v>
      </c>
      <c r="J140" s="134">
        <v>16</v>
      </c>
      <c r="K140" s="137">
        <v>1</v>
      </c>
      <c r="L140" s="123">
        <f t="shared" si="69"/>
        <v>18</v>
      </c>
      <c r="M140" s="124">
        <f t="shared" si="70"/>
        <v>5.8500000000000005</v>
      </c>
      <c r="N140" s="124">
        <f t="shared" si="71"/>
        <v>6.8500000000000005</v>
      </c>
      <c r="O140" s="125" t="s">
        <v>48</v>
      </c>
    </row>
    <row r="141" spans="1:16" ht="15.75" thickBot="1">
      <c r="A141" s="120">
        <f>+C140+1</f>
        <v>16</v>
      </c>
      <c r="B141" s="121" t="s">
        <v>135</v>
      </c>
      <c r="C141" s="122">
        <f>+C140+K141</f>
        <v>16</v>
      </c>
      <c r="D141" s="132" t="str">
        <f>+D140</f>
        <v>HOODIE-1  FW18018</v>
      </c>
      <c r="E141" s="143" t="s">
        <v>43</v>
      </c>
      <c r="F141" s="137">
        <v>8</v>
      </c>
      <c r="G141" s="123">
        <v>8</v>
      </c>
      <c r="H141" s="123">
        <v>9</v>
      </c>
      <c r="I141" s="158"/>
      <c r="J141" s="134"/>
      <c r="K141" s="137">
        <v>1</v>
      </c>
      <c r="L141" s="123">
        <f t="shared" si="69"/>
        <v>25</v>
      </c>
      <c r="M141" s="124">
        <f t="shared" si="70"/>
        <v>8.125</v>
      </c>
      <c r="N141" s="124">
        <f t="shared" si="71"/>
        <v>9.125</v>
      </c>
      <c r="O141" s="125" t="s">
        <v>48</v>
      </c>
    </row>
    <row r="142" spans="1:16" ht="15.75" thickBot="1">
      <c r="A142" s="126"/>
      <c r="B142" s="140"/>
      <c r="C142" s="141"/>
      <c r="D142" s="127"/>
      <c r="E142" s="128"/>
      <c r="F142" s="128"/>
      <c r="G142" s="128"/>
      <c r="H142" s="129"/>
      <c r="I142" s="129"/>
      <c r="J142" s="160"/>
      <c r="K142" s="149">
        <f>SUM(K136:K141)</f>
        <v>16</v>
      </c>
      <c r="L142" s="150">
        <f>SUM(L136:L141)</f>
        <v>323</v>
      </c>
      <c r="M142" s="151">
        <f>SUM(M136:M141)</f>
        <v>104.97499999999999</v>
      </c>
      <c r="N142" s="151">
        <f>SUM(N136:N141)</f>
        <v>120.97499999999999</v>
      </c>
      <c r="O142" s="150"/>
    </row>
    <row r="143" spans="1:16" ht="15.75" thickBot="1"/>
    <row r="144" spans="1:16" ht="27" thickBot="1">
      <c r="A144" s="255" t="s">
        <v>131</v>
      </c>
      <c r="B144" s="256"/>
      <c r="C144" s="257"/>
      <c r="D144" s="130" t="s">
        <v>136</v>
      </c>
      <c r="E144" s="138" t="s">
        <v>3</v>
      </c>
      <c r="F144" s="139" t="s">
        <v>12</v>
      </c>
      <c r="G144" s="108" t="s">
        <v>13</v>
      </c>
      <c r="H144" s="108" t="s">
        <v>14</v>
      </c>
      <c r="I144" s="109" t="s">
        <v>15</v>
      </c>
      <c r="J144" s="159" t="s">
        <v>16</v>
      </c>
      <c r="K144" s="135" t="s">
        <v>132</v>
      </c>
      <c r="L144" s="110" t="s">
        <v>1</v>
      </c>
      <c r="M144" s="111" t="s">
        <v>49</v>
      </c>
      <c r="N144" s="112" t="s">
        <v>133</v>
      </c>
      <c r="O144" s="113" t="s">
        <v>134</v>
      </c>
    </row>
    <row r="145" spans="1:16">
      <c r="A145" s="114" t="s">
        <v>18</v>
      </c>
      <c r="B145" s="115" t="s">
        <v>135</v>
      </c>
      <c r="C145" s="116">
        <f>+K145</f>
        <v>2</v>
      </c>
      <c r="D145" s="131" t="s">
        <v>101</v>
      </c>
      <c r="E145" s="142" t="s">
        <v>43</v>
      </c>
      <c r="F145" s="136">
        <v>20</v>
      </c>
      <c r="G145" s="117"/>
      <c r="H145" s="117"/>
      <c r="I145" s="157"/>
      <c r="J145" s="133"/>
      <c r="K145" s="136">
        <v>2</v>
      </c>
      <c r="L145" s="117">
        <f t="shared" ref="L145:L151" si="72">SUM(F145:J145)*K145</f>
        <v>40</v>
      </c>
      <c r="M145" s="118">
        <f>0.325*L145</f>
        <v>13</v>
      </c>
      <c r="N145" s="118">
        <f>+M145+K145</f>
        <v>15</v>
      </c>
      <c r="O145" s="119" t="s">
        <v>48</v>
      </c>
    </row>
    <row r="146" spans="1:16">
      <c r="A146" s="120">
        <f t="shared" ref="A146:A151" si="73">+C145+1</f>
        <v>3</v>
      </c>
      <c r="B146" s="121" t="s">
        <v>135</v>
      </c>
      <c r="C146" s="122">
        <f t="shared" ref="C146:C151" si="74">+C145+K146</f>
        <v>5</v>
      </c>
      <c r="D146" s="132" t="str">
        <f t="shared" ref="D146:D151" si="75">+D145</f>
        <v>HOODIE-2  FW18019</v>
      </c>
      <c r="E146" s="143" t="s">
        <v>43</v>
      </c>
      <c r="F146" s="137"/>
      <c r="G146" s="123">
        <v>20</v>
      </c>
      <c r="H146" s="123"/>
      <c r="I146" s="158"/>
      <c r="J146" s="134"/>
      <c r="K146" s="137">
        <v>3</v>
      </c>
      <c r="L146" s="123">
        <f t="shared" si="72"/>
        <v>60</v>
      </c>
      <c r="M146" s="124">
        <f t="shared" ref="M146:M151" si="76">0.325*L146</f>
        <v>19.5</v>
      </c>
      <c r="N146" s="124">
        <f t="shared" ref="N146:N151" si="77">+M146+K146</f>
        <v>22.5</v>
      </c>
      <c r="O146" s="125" t="s">
        <v>48</v>
      </c>
    </row>
    <row r="147" spans="1:16">
      <c r="A147" s="120">
        <f t="shared" si="73"/>
        <v>6</v>
      </c>
      <c r="B147" s="121" t="s">
        <v>135</v>
      </c>
      <c r="C147" s="122">
        <f t="shared" si="74"/>
        <v>9</v>
      </c>
      <c r="D147" s="132" t="str">
        <f t="shared" si="75"/>
        <v>HOODIE-2  FW18019</v>
      </c>
      <c r="E147" s="143" t="s">
        <v>43</v>
      </c>
      <c r="F147" s="137"/>
      <c r="G147" s="123"/>
      <c r="H147" s="123">
        <v>20</v>
      </c>
      <c r="I147" s="158"/>
      <c r="J147" s="134"/>
      <c r="K147" s="137">
        <v>4</v>
      </c>
      <c r="L147" s="123">
        <f t="shared" si="72"/>
        <v>80</v>
      </c>
      <c r="M147" s="124">
        <f t="shared" si="76"/>
        <v>26</v>
      </c>
      <c r="N147" s="124">
        <f t="shared" si="77"/>
        <v>30</v>
      </c>
      <c r="O147" s="125" t="s">
        <v>48</v>
      </c>
    </row>
    <row r="148" spans="1:16">
      <c r="A148" s="120">
        <f t="shared" si="73"/>
        <v>10</v>
      </c>
      <c r="B148" s="121" t="s">
        <v>135</v>
      </c>
      <c r="C148" s="122">
        <f t="shared" si="74"/>
        <v>11</v>
      </c>
      <c r="D148" s="132" t="str">
        <f t="shared" si="75"/>
        <v>HOODIE-2  FW18019</v>
      </c>
      <c r="E148" s="143" t="s">
        <v>43</v>
      </c>
      <c r="F148" s="137"/>
      <c r="G148" s="123"/>
      <c r="H148" s="123"/>
      <c r="I148" s="158">
        <v>20</v>
      </c>
      <c r="J148" s="134"/>
      <c r="K148" s="137">
        <v>2</v>
      </c>
      <c r="L148" s="123">
        <f t="shared" si="72"/>
        <v>40</v>
      </c>
      <c r="M148" s="124">
        <f t="shared" si="76"/>
        <v>13</v>
      </c>
      <c r="N148" s="124">
        <f t="shared" si="77"/>
        <v>15</v>
      </c>
      <c r="O148" s="125" t="s">
        <v>48</v>
      </c>
      <c r="P148">
        <v>14</v>
      </c>
    </row>
    <row r="149" spans="1:16">
      <c r="A149" s="120">
        <f t="shared" si="73"/>
        <v>12</v>
      </c>
      <c r="B149" s="121" t="s">
        <v>135</v>
      </c>
      <c r="C149" s="122">
        <f t="shared" si="74"/>
        <v>12</v>
      </c>
      <c r="D149" s="132" t="str">
        <f t="shared" si="75"/>
        <v>HOODIE-2  FW18019</v>
      </c>
      <c r="E149" s="143" t="s">
        <v>43</v>
      </c>
      <c r="F149" s="137"/>
      <c r="G149" s="123"/>
      <c r="H149" s="123"/>
      <c r="I149" s="158"/>
      <c r="J149" s="134">
        <v>17</v>
      </c>
      <c r="K149" s="137">
        <v>1</v>
      </c>
      <c r="L149" s="123">
        <f t="shared" si="72"/>
        <v>17</v>
      </c>
      <c r="M149" s="124">
        <f t="shared" si="76"/>
        <v>5.5250000000000004</v>
      </c>
      <c r="N149" s="124">
        <f t="shared" si="77"/>
        <v>6.5250000000000004</v>
      </c>
      <c r="O149" s="125" t="s">
        <v>48</v>
      </c>
    </row>
    <row r="150" spans="1:16">
      <c r="A150" s="120">
        <f t="shared" si="73"/>
        <v>13</v>
      </c>
      <c r="B150" s="121" t="s">
        <v>135</v>
      </c>
      <c r="C150" s="122">
        <f t="shared" si="74"/>
        <v>13</v>
      </c>
      <c r="D150" s="132" t="str">
        <f t="shared" si="75"/>
        <v>HOODIE-2  FW18019</v>
      </c>
      <c r="E150" s="143" t="s">
        <v>43</v>
      </c>
      <c r="F150" s="137">
        <v>11</v>
      </c>
      <c r="G150" s="123"/>
      <c r="H150" s="123">
        <v>14</v>
      </c>
      <c r="I150" s="158"/>
      <c r="J150" s="134"/>
      <c r="K150" s="137">
        <v>1</v>
      </c>
      <c r="L150" s="123">
        <f t="shared" si="72"/>
        <v>25</v>
      </c>
      <c r="M150" s="124">
        <f t="shared" si="76"/>
        <v>8.125</v>
      </c>
      <c r="N150" s="124">
        <f t="shared" si="77"/>
        <v>9.125</v>
      </c>
      <c r="O150" s="125" t="s">
        <v>48</v>
      </c>
    </row>
    <row r="151" spans="1:16" ht="15.75" thickBot="1">
      <c r="A151" s="120">
        <f t="shared" si="73"/>
        <v>14</v>
      </c>
      <c r="B151" s="121" t="s">
        <v>135</v>
      </c>
      <c r="C151" s="122">
        <f t="shared" si="74"/>
        <v>14</v>
      </c>
      <c r="D151" s="132" t="str">
        <f t="shared" si="75"/>
        <v>HOODIE-2  FW18019</v>
      </c>
      <c r="E151" s="143" t="s">
        <v>43</v>
      </c>
      <c r="F151" s="137"/>
      <c r="G151" s="123">
        <v>9</v>
      </c>
      <c r="H151" s="123"/>
      <c r="I151" s="158">
        <v>17</v>
      </c>
      <c r="J151" s="134"/>
      <c r="K151" s="137">
        <v>1</v>
      </c>
      <c r="L151" s="123">
        <f t="shared" si="72"/>
        <v>26</v>
      </c>
      <c r="M151" s="124">
        <f t="shared" si="76"/>
        <v>8.4500000000000011</v>
      </c>
      <c r="N151" s="124">
        <f t="shared" si="77"/>
        <v>9.4500000000000011</v>
      </c>
      <c r="O151" s="125" t="s">
        <v>48</v>
      </c>
    </row>
    <row r="152" spans="1:16" ht="15.75" thickBot="1">
      <c r="A152" s="126"/>
      <c r="B152" s="140"/>
      <c r="C152" s="141"/>
      <c r="D152" s="127"/>
      <c r="E152" s="128"/>
      <c r="F152" s="128"/>
      <c r="G152" s="128"/>
      <c r="H152" s="129"/>
      <c r="I152" s="129"/>
      <c r="J152" s="160"/>
      <c r="K152" s="149">
        <f>SUM(K145:K151)</f>
        <v>14</v>
      </c>
      <c r="L152" s="150">
        <f>SUM(L145:L151)</f>
        <v>288</v>
      </c>
      <c r="M152" s="151">
        <f>SUM(M145:M151)</f>
        <v>93.600000000000009</v>
      </c>
      <c r="N152" s="151">
        <f>SUM(N145:N151)</f>
        <v>107.60000000000001</v>
      </c>
      <c r="O152" s="150"/>
    </row>
    <row r="153" spans="1:16" ht="15.75" thickBot="1"/>
    <row r="154" spans="1:16" ht="27" thickBot="1">
      <c r="A154" s="255" t="s">
        <v>131</v>
      </c>
      <c r="B154" s="256"/>
      <c r="C154" s="257"/>
      <c r="D154" s="130" t="s">
        <v>136</v>
      </c>
      <c r="E154" s="138" t="s">
        <v>3</v>
      </c>
      <c r="F154" s="139" t="s">
        <v>12</v>
      </c>
      <c r="G154" s="108" t="s">
        <v>13</v>
      </c>
      <c r="H154" s="108" t="s">
        <v>14</v>
      </c>
      <c r="I154" s="109" t="s">
        <v>15</v>
      </c>
      <c r="J154" s="159" t="s">
        <v>16</v>
      </c>
      <c r="K154" s="135" t="s">
        <v>132</v>
      </c>
      <c r="L154" s="110" t="s">
        <v>1</v>
      </c>
      <c r="M154" s="111" t="s">
        <v>49</v>
      </c>
      <c r="N154" s="112" t="s">
        <v>133</v>
      </c>
      <c r="O154" s="113" t="s">
        <v>134</v>
      </c>
    </row>
    <row r="155" spans="1:16">
      <c r="A155" s="114" t="s">
        <v>18</v>
      </c>
      <c r="B155" s="115" t="s">
        <v>135</v>
      </c>
      <c r="C155" s="116">
        <f>+K155</f>
        <v>6</v>
      </c>
      <c r="D155" s="131" t="s">
        <v>99</v>
      </c>
      <c r="E155" s="142" t="s">
        <v>116</v>
      </c>
      <c r="F155" s="136">
        <v>20</v>
      </c>
      <c r="G155" s="117"/>
      <c r="H155" s="117"/>
      <c r="I155" s="157"/>
      <c r="J155" s="133"/>
      <c r="K155" s="136">
        <v>6</v>
      </c>
      <c r="L155" s="117">
        <f t="shared" ref="L155:L162" si="78">SUM(F155:J155)*K155</f>
        <v>120</v>
      </c>
      <c r="M155" s="118">
        <f>0.325*L155</f>
        <v>39</v>
      </c>
      <c r="N155" s="118">
        <f>+M155+K155</f>
        <v>45</v>
      </c>
      <c r="O155" s="119" t="s">
        <v>48</v>
      </c>
    </row>
    <row r="156" spans="1:16">
      <c r="A156" s="120">
        <f t="shared" ref="A156:A162" si="79">+C155+1</f>
        <v>7</v>
      </c>
      <c r="B156" s="121" t="s">
        <v>135</v>
      </c>
      <c r="C156" s="122">
        <f t="shared" ref="C156:C162" si="80">+C155+K156</f>
        <v>13</v>
      </c>
      <c r="D156" s="132" t="str">
        <f t="shared" ref="D156:D162" si="81">+D155</f>
        <v>HOODIE-3  FW18020</v>
      </c>
      <c r="E156" s="143" t="s">
        <v>116</v>
      </c>
      <c r="F156" s="137"/>
      <c r="G156" s="123">
        <v>20</v>
      </c>
      <c r="H156" s="123"/>
      <c r="I156" s="158"/>
      <c r="J156" s="134"/>
      <c r="K156" s="137">
        <v>7</v>
      </c>
      <c r="L156" s="123">
        <f t="shared" si="78"/>
        <v>140</v>
      </c>
      <c r="M156" s="124">
        <f t="shared" ref="M156:M162" si="82">0.325*L156</f>
        <v>45.5</v>
      </c>
      <c r="N156" s="124">
        <f t="shared" ref="N156:N162" si="83">+M156+K156</f>
        <v>52.5</v>
      </c>
      <c r="O156" s="125" t="s">
        <v>48</v>
      </c>
    </row>
    <row r="157" spans="1:16">
      <c r="A157" s="120">
        <f t="shared" si="79"/>
        <v>14</v>
      </c>
      <c r="B157" s="121" t="s">
        <v>135</v>
      </c>
      <c r="C157" s="122">
        <f t="shared" si="80"/>
        <v>14</v>
      </c>
      <c r="D157" s="132" t="str">
        <f t="shared" si="81"/>
        <v>HOODIE-3  FW18020</v>
      </c>
      <c r="E157" s="143" t="s">
        <v>116</v>
      </c>
      <c r="F157" s="137"/>
      <c r="G157" s="123">
        <v>13</v>
      </c>
      <c r="H157" s="123"/>
      <c r="I157" s="158"/>
      <c r="J157" s="134"/>
      <c r="K157" s="137">
        <v>1</v>
      </c>
      <c r="L157" s="123">
        <f t="shared" si="78"/>
        <v>13</v>
      </c>
      <c r="M157" s="124">
        <f t="shared" si="82"/>
        <v>4.2250000000000005</v>
      </c>
      <c r="N157" s="124">
        <f t="shared" si="83"/>
        <v>5.2250000000000005</v>
      </c>
      <c r="O157" s="125" t="s">
        <v>48</v>
      </c>
    </row>
    <row r="158" spans="1:16">
      <c r="A158" s="120">
        <f t="shared" si="79"/>
        <v>15</v>
      </c>
      <c r="B158" s="121" t="s">
        <v>135</v>
      </c>
      <c r="C158" s="122">
        <f t="shared" si="80"/>
        <v>21</v>
      </c>
      <c r="D158" s="132" t="str">
        <f t="shared" si="81"/>
        <v>HOODIE-3  FW18020</v>
      </c>
      <c r="E158" s="143" t="s">
        <v>116</v>
      </c>
      <c r="F158" s="137"/>
      <c r="G158" s="123"/>
      <c r="H158" s="123">
        <v>20</v>
      </c>
      <c r="I158" s="158"/>
      <c r="J158" s="134"/>
      <c r="K158" s="137">
        <v>7</v>
      </c>
      <c r="L158" s="123">
        <f t="shared" si="78"/>
        <v>140</v>
      </c>
      <c r="M158" s="124">
        <f t="shared" si="82"/>
        <v>45.5</v>
      </c>
      <c r="N158" s="124">
        <f t="shared" si="83"/>
        <v>52.5</v>
      </c>
      <c r="O158" s="125" t="s">
        <v>48</v>
      </c>
      <c r="P158">
        <v>15</v>
      </c>
    </row>
    <row r="159" spans="1:16">
      <c r="A159" s="120">
        <f t="shared" si="79"/>
        <v>22</v>
      </c>
      <c r="B159" s="121" t="s">
        <v>135</v>
      </c>
      <c r="C159" s="122">
        <f t="shared" si="80"/>
        <v>22</v>
      </c>
      <c r="D159" s="132" t="str">
        <f t="shared" si="81"/>
        <v>HOODIE-3  FW18020</v>
      </c>
      <c r="E159" s="143" t="s">
        <v>116</v>
      </c>
      <c r="F159" s="137"/>
      <c r="G159" s="123"/>
      <c r="H159" s="123">
        <v>16</v>
      </c>
      <c r="I159" s="158"/>
      <c r="J159" s="134"/>
      <c r="K159" s="137">
        <v>1</v>
      </c>
      <c r="L159" s="123">
        <f t="shared" si="78"/>
        <v>16</v>
      </c>
      <c r="M159" s="124">
        <f t="shared" si="82"/>
        <v>5.2</v>
      </c>
      <c r="N159" s="124">
        <f t="shared" si="83"/>
        <v>6.2</v>
      </c>
      <c r="O159" s="125" t="s">
        <v>48</v>
      </c>
    </row>
    <row r="160" spans="1:16">
      <c r="A160" s="120">
        <f t="shared" si="79"/>
        <v>23</v>
      </c>
      <c r="B160" s="121" t="s">
        <v>135</v>
      </c>
      <c r="C160" s="122">
        <f t="shared" si="80"/>
        <v>29</v>
      </c>
      <c r="D160" s="132" t="str">
        <f t="shared" si="81"/>
        <v>HOODIE-3  FW18020</v>
      </c>
      <c r="E160" s="143" t="s">
        <v>116</v>
      </c>
      <c r="F160" s="137"/>
      <c r="G160" s="123"/>
      <c r="H160" s="123"/>
      <c r="I160" s="158">
        <v>20</v>
      </c>
      <c r="J160" s="134"/>
      <c r="K160" s="137">
        <v>7</v>
      </c>
      <c r="L160" s="123">
        <f t="shared" si="78"/>
        <v>140</v>
      </c>
      <c r="M160" s="124">
        <f t="shared" si="82"/>
        <v>45.5</v>
      </c>
      <c r="N160" s="124">
        <f t="shared" si="83"/>
        <v>52.5</v>
      </c>
      <c r="O160" s="125" t="s">
        <v>48</v>
      </c>
    </row>
    <row r="161" spans="1:16">
      <c r="A161" s="120">
        <f t="shared" si="79"/>
        <v>30</v>
      </c>
      <c r="B161" s="121" t="s">
        <v>135</v>
      </c>
      <c r="C161" s="122">
        <f t="shared" si="80"/>
        <v>30</v>
      </c>
      <c r="D161" s="132" t="str">
        <f t="shared" si="81"/>
        <v>HOODIE-3  FW18020</v>
      </c>
      <c r="E161" s="143" t="s">
        <v>116</v>
      </c>
      <c r="F161" s="137"/>
      <c r="G161" s="123"/>
      <c r="H161" s="123"/>
      <c r="I161" s="158"/>
      <c r="J161" s="134">
        <v>20</v>
      </c>
      <c r="K161" s="137">
        <v>1</v>
      </c>
      <c r="L161" s="123">
        <f t="shared" si="78"/>
        <v>20</v>
      </c>
      <c r="M161" s="124">
        <f t="shared" si="82"/>
        <v>6.5</v>
      </c>
      <c r="N161" s="124">
        <f t="shared" si="83"/>
        <v>7.5</v>
      </c>
      <c r="O161" s="125" t="s">
        <v>48</v>
      </c>
    </row>
    <row r="162" spans="1:16" ht="15.75" thickBot="1">
      <c r="A162" s="120">
        <f t="shared" si="79"/>
        <v>31</v>
      </c>
      <c r="B162" s="121" t="s">
        <v>135</v>
      </c>
      <c r="C162" s="122">
        <f t="shared" si="80"/>
        <v>31</v>
      </c>
      <c r="D162" s="132" t="str">
        <f t="shared" si="81"/>
        <v>HOODIE-3  FW18020</v>
      </c>
      <c r="E162" s="143" t="s">
        <v>116</v>
      </c>
      <c r="F162" s="137">
        <v>6</v>
      </c>
      <c r="G162" s="123"/>
      <c r="H162" s="123"/>
      <c r="I162" s="158">
        <v>1</v>
      </c>
      <c r="J162" s="134">
        <v>14</v>
      </c>
      <c r="K162" s="137">
        <v>1</v>
      </c>
      <c r="L162" s="123">
        <f t="shared" si="78"/>
        <v>21</v>
      </c>
      <c r="M162" s="124">
        <f t="shared" si="82"/>
        <v>6.8250000000000002</v>
      </c>
      <c r="N162" s="124">
        <f t="shared" si="83"/>
        <v>7.8250000000000002</v>
      </c>
      <c r="O162" s="125" t="s">
        <v>48</v>
      </c>
    </row>
    <row r="163" spans="1:16" ht="15.75" thickBot="1">
      <c r="A163" s="126"/>
      <c r="B163" s="140"/>
      <c r="C163" s="141"/>
      <c r="D163" s="127"/>
      <c r="E163" s="128"/>
      <c r="F163" s="128"/>
      <c r="G163" s="128"/>
      <c r="H163" s="129"/>
      <c r="I163" s="129"/>
      <c r="J163" s="160"/>
      <c r="K163" s="149">
        <f>SUM(K155:K162)</f>
        <v>31</v>
      </c>
      <c r="L163" s="150">
        <f>SUM(L155:L162)</f>
        <v>610</v>
      </c>
      <c r="M163" s="151">
        <f>SUM(M155:M162)</f>
        <v>198.24999999999997</v>
      </c>
      <c r="N163" s="151">
        <f>SUM(N155:N162)</f>
        <v>229.24999999999997</v>
      </c>
      <c r="O163" s="150"/>
    </row>
    <row r="164" spans="1:16" ht="15.75" thickBot="1"/>
    <row r="165" spans="1:16" ht="27" thickBot="1">
      <c r="A165" s="255" t="s">
        <v>131</v>
      </c>
      <c r="B165" s="256"/>
      <c r="C165" s="257"/>
      <c r="D165" s="130" t="s">
        <v>136</v>
      </c>
      <c r="E165" s="138" t="s">
        <v>3</v>
      </c>
      <c r="F165" s="139" t="s">
        <v>12</v>
      </c>
      <c r="G165" s="108" t="s">
        <v>13</v>
      </c>
      <c r="H165" s="108" t="s">
        <v>14</v>
      </c>
      <c r="I165" s="109" t="s">
        <v>15</v>
      </c>
      <c r="J165" s="159" t="s">
        <v>16</v>
      </c>
      <c r="K165" s="135" t="s">
        <v>132</v>
      </c>
      <c r="L165" s="110" t="s">
        <v>1</v>
      </c>
      <c r="M165" s="111" t="s">
        <v>49</v>
      </c>
      <c r="N165" s="112" t="s">
        <v>133</v>
      </c>
      <c r="O165" s="113" t="s">
        <v>134</v>
      </c>
      <c r="P165" s="184"/>
    </row>
    <row r="166" spans="1:16">
      <c r="A166" s="114" t="s">
        <v>18</v>
      </c>
      <c r="B166" s="115" t="s">
        <v>135</v>
      </c>
      <c r="C166" s="116">
        <f>+K166</f>
        <v>3</v>
      </c>
      <c r="D166" s="131" t="s">
        <v>57</v>
      </c>
      <c r="E166" s="142" t="s">
        <v>113</v>
      </c>
      <c r="F166" s="136">
        <v>20</v>
      </c>
      <c r="G166" s="117"/>
      <c r="H166" s="117"/>
      <c r="I166" s="157"/>
      <c r="J166" s="133"/>
      <c r="K166" s="136">
        <v>3</v>
      </c>
      <c r="L166" s="117">
        <f t="shared" ref="L166:L172" si="84">SUM(F166:J166)*K166</f>
        <v>60</v>
      </c>
      <c r="M166" s="118">
        <f>0.325*L166</f>
        <v>19.5</v>
      </c>
      <c r="N166" s="118">
        <f>+M166+K166</f>
        <v>22.5</v>
      </c>
      <c r="O166" s="119" t="s">
        <v>48</v>
      </c>
    </row>
    <row r="167" spans="1:16">
      <c r="A167" s="120">
        <f t="shared" ref="A167:A172" si="85">+C166+1</f>
        <v>4</v>
      </c>
      <c r="B167" s="121" t="s">
        <v>135</v>
      </c>
      <c r="C167" s="122">
        <f t="shared" ref="C167:C172" si="86">+C166+K167</f>
        <v>7</v>
      </c>
      <c r="D167" s="132" t="str">
        <f t="shared" ref="D167:D172" si="87">+D166</f>
        <v>HODDIE-1  FW18018</v>
      </c>
      <c r="E167" s="143" t="s">
        <v>113</v>
      </c>
      <c r="F167" s="137"/>
      <c r="G167" s="123">
        <v>20</v>
      </c>
      <c r="H167" s="123"/>
      <c r="I167" s="158"/>
      <c r="J167" s="134"/>
      <c r="K167" s="137">
        <v>4</v>
      </c>
      <c r="L167" s="123">
        <f t="shared" si="84"/>
        <v>80</v>
      </c>
      <c r="M167" s="124">
        <f t="shared" ref="M167:M172" si="88">0.325*L167</f>
        <v>26</v>
      </c>
      <c r="N167" s="124">
        <f t="shared" ref="N167:N172" si="89">+M167+K167</f>
        <v>30</v>
      </c>
      <c r="O167" s="125" t="s">
        <v>48</v>
      </c>
    </row>
    <row r="168" spans="1:16">
      <c r="A168" s="120">
        <f t="shared" si="85"/>
        <v>8</v>
      </c>
      <c r="B168" s="121" t="s">
        <v>135</v>
      </c>
      <c r="C168" s="122">
        <f t="shared" si="86"/>
        <v>12</v>
      </c>
      <c r="D168" s="132" t="str">
        <f t="shared" si="87"/>
        <v>HODDIE-1  FW18018</v>
      </c>
      <c r="E168" s="143" t="s">
        <v>113</v>
      </c>
      <c r="F168" s="137"/>
      <c r="G168" s="123"/>
      <c r="H168" s="123">
        <v>20</v>
      </c>
      <c r="I168" s="158"/>
      <c r="J168" s="134"/>
      <c r="K168" s="137">
        <v>5</v>
      </c>
      <c r="L168" s="123">
        <f t="shared" si="84"/>
        <v>100</v>
      </c>
      <c r="M168" s="124">
        <f t="shared" si="88"/>
        <v>32.5</v>
      </c>
      <c r="N168" s="124">
        <f t="shared" si="89"/>
        <v>37.5</v>
      </c>
      <c r="O168" s="125" t="s">
        <v>48</v>
      </c>
    </row>
    <row r="169" spans="1:16">
      <c r="A169" s="120">
        <f t="shared" si="85"/>
        <v>13</v>
      </c>
      <c r="B169" s="121" t="s">
        <v>135</v>
      </c>
      <c r="C169" s="122">
        <f t="shared" si="86"/>
        <v>15</v>
      </c>
      <c r="D169" s="132" t="str">
        <f t="shared" si="87"/>
        <v>HODDIE-1  FW18018</v>
      </c>
      <c r="E169" s="143" t="s">
        <v>113</v>
      </c>
      <c r="F169" s="137"/>
      <c r="G169" s="123"/>
      <c r="H169" s="123"/>
      <c r="I169" s="158">
        <v>20</v>
      </c>
      <c r="J169" s="134"/>
      <c r="K169" s="137">
        <v>3</v>
      </c>
      <c r="L169" s="123">
        <f t="shared" si="84"/>
        <v>60</v>
      </c>
      <c r="M169" s="124">
        <f t="shared" si="88"/>
        <v>19.5</v>
      </c>
      <c r="N169" s="124">
        <f t="shared" si="89"/>
        <v>22.5</v>
      </c>
      <c r="O169" s="125" t="s">
        <v>48</v>
      </c>
      <c r="P169">
        <v>16</v>
      </c>
    </row>
    <row r="170" spans="1:16">
      <c r="A170" s="120">
        <f t="shared" si="85"/>
        <v>16</v>
      </c>
      <c r="B170" s="121" t="s">
        <v>135</v>
      </c>
      <c r="C170" s="122">
        <f t="shared" si="86"/>
        <v>16</v>
      </c>
      <c r="D170" s="132" t="str">
        <f t="shared" si="87"/>
        <v>HODDIE-1  FW18018</v>
      </c>
      <c r="E170" s="143" t="s">
        <v>113</v>
      </c>
      <c r="F170" s="137"/>
      <c r="G170" s="123"/>
      <c r="H170" s="123"/>
      <c r="I170" s="158"/>
      <c r="J170" s="134">
        <v>18</v>
      </c>
      <c r="K170" s="137">
        <v>1</v>
      </c>
      <c r="L170" s="123">
        <f t="shared" si="84"/>
        <v>18</v>
      </c>
      <c r="M170" s="124">
        <f t="shared" si="88"/>
        <v>5.8500000000000005</v>
      </c>
      <c r="N170" s="124">
        <f t="shared" si="89"/>
        <v>6.8500000000000005</v>
      </c>
      <c r="O170" s="125" t="s">
        <v>48</v>
      </c>
    </row>
    <row r="171" spans="1:16">
      <c r="A171" s="120">
        <f t="shared" si="85"/>
        <v>17</v>
      </c>
      <c r="B171" s="121" t="s">
        <v>135</v>
      </c>
      <c r="C171" s="122">
        <f t="shared" si="86"/>
        <v>17</v>
      </c>
      <c r="D171" s="132" t="str">
        <f t="shared" si="87"/>
        <v>HODDIE-1  FW18018</v>
      </c>
      <c r="E171" s="143" t="s">
        <v>113</v>
      </c>
      <c r="F171" s="137"/>
      <c r="G171" s="123"/>
      <c r="H171" s="123">
        <v>13</v>
      </c>
      <c r="I171" s="158">
        <v>13</v>
      </c>
      <c r="J171" s="134"/>
      <c r="K171" s="137">
        <v>1</v>
      </c>
      <c r="L171" s="123">
        <f t="shared" si="84"/>
        <v>26</v>
      </c>
      <c r="M171" s="124">
        <f t="shared" si="88"/>
        <v>8.4500000000000011</v>
      </c>
      <c r="N171" s="124">
        <f t="shared" si="89"/>
        <v>9.4500000000000011</v>
      </c>
      <c r="O171" s="125" t="s">
        <v>48</v>
      </c>
    </row>
    <row r="172" spans="1:16" ht="15.75" thickBot="1">
      <c r="A172" s="120">
        <f t="shared" si="85"/>
        <v>18</v>
      </c>
      <c r="B172" s="121" t="s">
        <v>135</v>
      </c>
      <c r="C172" s="122">
        <f t="shared" si="86"/>
        <v>18</v>
      </c>
      <c r="D172" s="132" t="str">
        <f t="shared" si="87"/>
        <v>HODDIE-1  FW18018</v>
      </c>
      <c r="E172" s="143" t="s">
        <v>113</v>
      </c>
      <c r="F172" s="137"/>
      <c r="G172" s="123">
        <v>14</v>
      </c>
      <c r="H172" s="123">
        <v>13</v>
      </c>
      <c r="I172" s="158"/>
      <c r="J172" s="134"/>
      <c r="K172" s="137">
        <v>1</v>
      </c>
      <c r="L172" s="123">
        <f t="shared" si="84"/>
        <v>27</v>
      </c>
      <c r="M172" s="124">
        <f t="shared" si="88"/>
        <v>8.7750000000000004</v>
      </c>
      <c r="N172" s="124">
        <f t="shared" si="89"/>
        <v>9.7750000000000004</v>
      </c>
      <c r="O172" s="125" t="s">
        <v>48</v>
      </c>
    </row>
    <row r="173" spans="1:16" ht="15.75" thickBot="1">
      <c r="A173" s="126"/>
      <c r="B173" s="140"/>
      <c r="C173" s="141"/>
      <c r="D173" s="127"/>
      <c r="E173" s="128"/>
      <c r="F173" s="128"/>
      <c r="G173" s="128"/>
      <c r="H173" s="129"/>
      <c r="I173" s="129"/>
      <c r="J173" s="160"/>
      <c r="K173" s="149">
        <f>SUM(K166:K172)</f>
        <v>18</v>
      </c>
      <c r="L173" s="150">
        <f>SUM(L166:L172)</f>
        <v>371</v>
      </c>
      <c r="M173" s="151">
        <f>SUM(M166:M172)</f>
        <v>120.575</v>
      </c>
      <c r="N173" s="151">
        <f>SUM(N166:N172)</f>
        <v>138.57499999999999</v>
      </c>
      <c r="O173" s="150"/>
    </row>
    <row r="174" spans="1:16" ht="15.75" thickBot="1"/>
    <row r="175" spans="1:16" ht="27" thickBot="1">
      <c r="A175" s="255" t="s">
        <v>131</v>
      </c>
      <c r="B175" s="256"/>
      <c r="C175" s="257"/>
      <c r="D175" s="130" t="s">
        <v>136</v>
      </c>
      <c r="E175" s="138" t="s">
        <v>3</v>
      </c>
      <c r="F175" s="139" t="s">
        <v>12</v>
      </c>
      <c r="G175" s="108" t="s">
        <v>13</v>
      </c>
      <c r="H175" s="108" t="s">
        <v>14</v>
      </c>
      <c r="I175" s="109" t="s">
        <v>15</v>
      </c>
      <c r="J175" s="159" t="s">
        <v>16</v>
      </c>
      <c r="K175" s="135" t="s">
        <v>132</v>
      </c>
      <c r="L175" s="110" t="s">
        <v>1</v>
      </c>
      <c r="M175" s="111" t="s">
        <v>49</v>
      </c>
      <c r="N175" s="112" t="s">
        <v>133</v>
      </c>
      <c r="O175" s="113" t="s">
        <v>134</v>
      </c>
    </row>
    <row r="176" spans="1:16">
      <c r="A176" s="114" t="s">
        <v>18</v>
      </c>
      <c r="B176" s="115" t="s">
        <v>135</v>
      </c>
      <c r="C176" s="116">
        <f>+K176</f>
        <v>4</v>
      </c>
      <c r="D176" s="131" t="s">
        <v>139</v>
      </c>
      <c r="E176" s="142" t="s">
        <v>39</v>
      </c>
      <c r="F176" s="136">
        <v>20</v>
      </c>
      <c r="G176" s="117"/>
      <c r="H176" s="117"/>
      <c r="I176" s="157"/>
      <c r="J176" s="133"/>
      <c r="K176" s="136">
        <v>4</v>
      </c>
      <c r="L176" s="117">
        <f t="shared" ref="L176:L182" si="90">SUM(F176:J176)*K176</f>
        <v>80</v>
      </c>
      <c r="M176" s="118">
        <f>0.325*L176</f>
        <v>26</v>
      </c>
      <c r="N176" s="118">
        <f>+M176+K176</f>
        <v>30</v>
      </c>
      <c r="O176" s="119" t="s">
        <v>48</v>
      </c>
    </row>
    <row r="177" spans="1:16">
      <c r="A177" s="120">
        <f t="shared" ref="A177:A182" si="91">+C176+1</f>
        <v>5</v>
      </c>
      <c r="B177" s="121" t="s">
        <v>135</v>
      </c>
      <c r="C177" s="122">
        <f t="shared" ref="C177:C182" si="92">+C176+K177</f>
        <v>10</v>
      </c>
      <c r="D177" s="132" t="str">
        <f t="shared" ref="D177:D182" si="93">+D176</f>
        <v>HODDIE-9  FW18057</v>
      </c>
      <c r="E177" s="143" t="s">
        <v>39</v>
      </c>
      <c r="F177" s="137"/>
      <c r="G177" s="123">
        <v>20</v>
      </c>
      <c r="H177" s="123"/>
      <c r="I177" s="158"/>
      <c r="J177" s="134"/>
      <c r="K177" s="137">
        <v>6</v>
      </c>
      <c r="L177" s="123">
        <f t="shared" si="90"/>
        <v>120</v>
      </c>
      <c r="M177" s="124">
        <f t="shared" ref="M177:M182" si="94">0.325*L177</f>
        <v>39</v>
      </c>
      <c r="N177" s="124">
        <f t="shared" ref="N177:N182" si="95">+M177+K177</f>
        <v>45</v>
      </c>
      <c r="O177" s="125" t="s">
        <v>48</v>
      </c>
    </row>
    <row r="178" spans="1:16">
      <c r="A178" s="120">
        <f t="shared" si="91"/>
        <v>11</v>
      </c>
      <c r="B178" s="121" t="s">
        <v>135</v>
      </c>
      <c r="C178" s="122">
        <f t="shared" si="92"/>
        <v>17</v>
      </c>
      <c r="D178" s="132" t="str">
        <f t="shared" si="93"/>
        <v>HODDIE-9  FW18057</v>
      </c>
      <c r="E178" s="143" t="s">
        <v>39</v>
      </c>
      <c r="F178" s="137"/>
      <c r="G178" s="123"/>
      <c r="H178" s="123">
        <v>20</v>
      </c>
      <c r="I178" s="158"/>
      <c r="J178" s="134"/>
      <c r="K178" s="137">
        <v>7</v>
      </c>
      <c r="L178" s="123">
        <f t="shared" si="90"/>
        <v>140</v>
      </c>
      <c r="M178" s="124">
        <f t="shared" si="94"/>
        <v>45.5</v>
      </c>
      <c r="N178" s="124">
        <f t="shared" si="95"/>
        <v>52.5</v>
      </c>
      <c r="O178" s="125" t="s">
        <v>48</v>
      </c>
      <c r="P178">
        <v>17</v>
      </c>
    </row>
    <row r="179" spans="1:16">
      <c r="A179" s="120">
        <f t="shared" si="91"/>
        <v>18</v>
      </c>
      <c r="B179" s="121" t="s">
        <v>135</v>
      </c>
      <c r="C179" s="122">
        <f t="shared" si="92"/>
        <v>21</v>
      </c>
      <c r="D179" s="132" t="str">
        <f t="shared" si="93"/>
        <v>HODDIE-9  FW18057</v>
      </c>
      <c r="E179" s="143" t="s">
        <v>39</v>
      </c>
      <c r="F179" s="137"/>
      <c r="G179" s="123"/>
      <c r="H179" s="123"/>
      <c r="I179" s="158">
        <v>20</v>
      </c>
      <c r="J179" s="134"/>
      <c r="K179" s="137">
        <v>4</v>
      </c>
      <c r="L179" s="123">
        <f t="shared" si="90"/>
        <v>80</v>
      </c>
      <c r="M179" s="124">
        <f t="shared" si="94"/>
        <v>26</v>
      </c>
      <c r="N179" s="124">
        <f t="shared" si="95"/>
        <v>30</v>
      </c>
      <c r="O179" s="125" t="s">
        <v>48</v>
      </c>
    </row>
    <row r="180" spans="1:16">
      <c r="A180" s="120">
        <f t="shared" si="91"/>
        <v>22</v>
      </c>
      <c r="B180" s="121" t="s">
        <v>135</v>
      </c>
      <c r="C180" s="122">
        <f t="shared" si="92"/>
        <v>22</v>
      </c>
      <c r="D180" s="132" t="str">
        <f t="shared" si="93"/>
        <v>HODDIE-9  FW18057</v>
      </c>
      <c r="E180" s="143" t="s">
        <v>39</v>
      </c>
      <c r="F180" s="137"/>
      <c r="G180" s="123"/>
      <c r="H180" s="123"/>
      <c r="I180" s="158"/>
      <c r="J180" s="134">
        <v>20</v>
      </c>
      <c r="K180" s="137">
        <v>1</v>
      </c>
      <c r="L180" s="123">
        <f t="shared" si="90"/>
        <v>20</v>
      </c>
      <c r="M180" s="124">
        <f t="shared" si="94"/>
        <v>6.5</v>
      </c>
      <c r="N180" s="124">
        <f t="shared" si="95"/>
        <v>7.5</v>
      </c>
      <c r="O180" s="125" t="s">
        <v>48</v>
      </c>
    </row>
    <row r="181" spans="1:16">
      <c r="A181" s="120">
        <f t="shared" si="91"/>
        <v>23</v>
      </c>
      <c r="B181" s="121" t="s">
        <v>135</v>
      </c>
      <c r="C181" s="122">
        <f t="shared" si="92"/>
        <v>23</v>
      </c>
      <c r="D181" s="132" t="str">
        <f t="shared" si="93"/>
        <v>HODDIE-9  FW18057</v>
      </c>
      <c r="E181" s="143" t="s">
        <v>39</v>
      </c>
      <c r="F181" s="137"/>
      <c r="G181" s="123"/>
      <c r="H181" s="123"/>
      <c r="I181" s="158">
        <v>18</v>
      </c>
      <c r="J181" s="134">
        <v>2</v>
      </c>
      <c r="K181" s="137">
        <v>1</v>
      </c>
      <c r="L181" s="123">
        <f t="shared" si="90"/>
        <v>20</v>
      </c>
      <c r="M181" s="124">
        <f t="shared" si="94"/>
        <v>6.5</v>
      </c>
      <c r="N181" s="124">
        <f t="shared" si="95"/>
        <v>7.5</v>
      </c>
      <c r="O181" s="125" t="s">
        <v>48</v>
      </c>
    </row>
    <row r="182" spans="1:16" ht="15.75" thickBot="1">
      <c r="A182" s="120">
        <f t="shared" si="91"/>
        <v>24</v>
      </c>
      <c r="B182" s="121" t="s">
        <v>135</v>
      </c>
      <c r="C182" s="122">
        <f t="shared" si="92"/>
        <v>24</v>
      </c>
      <c r="D182" s="132" t="str">
        <f t="shared" si="93"/>
        <v>HODDIE-9  FW18057</v>
      </c>
      <c r="E182" s="143" t="s">
        <v>39</v>
      </c>
      <c r="F182" s="137">
        <v>12</v>
      </c>
      <c r="G182" s="123">
        <v>2</v>
      </c>
      <c r="H182" s="123">
        <v>3</v>
      </c>
      <c r="I182" s="158"/>
      <c r="J182" s="134"/>
      <c r="K182" s="137">
        <v>1</v>
      </c>
      <c r="L182" s="123">
        <f t="shared" si="90"/>
        <v>17</v>
      </c>
      <c r="M182" s="124">
        <f t="shared" si="94"/>
        <v>5.5250000000000004</v>
      </c>
      <c r="N182" s="124">
        <f t="shared" si="95"/>
        <v>6.5250000000000004</v>
      </c>
      <c r="O182" s="125" t="s">
        <v>48</v>
      </c>
    </row>
    <row r="183" spans="1:16" ht="15.75" thickBot="1">
      <c r="A183" s="126"/>
      <c r="B183" s="140"/>
      <c r="C183" s="141"/>
      <c r="D183" s="127"/>
      <c r="E183" s="128"/>
      <c r="F183" s="128"/>
      <c r="G183" s="128"/>
      <c r="H183" s="129"/>
      <c r="I183" s="129"/>
      <c r="J183" s="160"/>
      <c r="K183" s="149">
        <f>SUM(K176:K182)</f>
        <v>24</v>
      </c>
      <c r="L183" s="150">
        <f>SUM(L176:L182)</f>
        <v>477</v>
      </c>
      <c r="M183" s="151">
        <f>SUM(M176:M182)</f>
        <v>155.02500000000001</v>
      </c>
      <c r="N183" s="151">
        <f>SUM(N176:N182)</f>
        <v>179.02500000000001</v>
      </c>
      <c r="O183" s="150"/>
    </row>
    <row r="184" spans="1:16" ht="15.75" thickBot="1"/>
    <row r="185" spans="1:16" ht="27" thickBot="1">
      <c r="A185" s="255" t="s">
        <v>131</v>
      </c>
      <c r="B185" s="256"/>
      <c r="C185" s="257"/>
      <c r="D185" s="130" t="s">
        <v>136</v>
      </c>
      <c r="E185" s="138" t="s">
        <v>3</v>
      </c>
      <c r="F185" s="139" t="s">
        <v>12</v>
      </c>
      <c r="G185" s="108" t="s">
        <v>13</v>
      </c>
      <c r="H185" s="108" t="s">
        <v>14</v>
      </c>
      <c r="I185" s="109" t="s">
        <v>15</v>
      </c>
      <c r="J185" s="159" t="s">
        <v>16</v>
      </c>
      <c r="K185" s="135" t="s">
        <v>132</v>
      </c>
      <c r="L185" s="110" t="s">
        <v>1</v>
      </c>
      <c r="M185" s="111" t="s">
        <v>49</v>
      </c>
      <c r="N185" s="112" t="s">
        <v>133</v>
      </c>
      <c r="O185" s="113" t="s">
        <v>134</v>
      </c>
    </row>
    <row r="186" spans="1:16">
      <c r="A186" s="114" t="s">
        <v>18</v>
      </c>
      <c r="B186" s="115" t="s">
        <v>135</v>
      </c>
      <c r="C186" s="116">
        <f>+K186</f>
        <v>3</v>
      </c>
      <c r="D186" s="131" t="s">
        <v>139</v>
      </c>
      <c r="E186" s="142" t="s">
        <v>138</v>
      </c>
      <c r="F186" s="136">
        <v>20</v>
      </c>
      <c r="G186" s="117"/>
      <c r="H186" s="117"/>
      <c r="I186" s="157"/>
      <c r="J186" s="133"/>
      <c r="K186" s="136">
        <v>3</v>
      </c>
      <c r="L186" s="117">
        <f t="shared" ref="L186:L192" si="96">SUM(F186:J186)*K186</f>
        <v>60</v>
      </c>
      <c r="M186" s="118">
        <f>0.325*L186</f>
        <v>19.5</v>
      </c>
      <c r="N186" s="118">
        <f>+M186+K186</f>
        <v>22.5</v>
      </c>
      <c r="O186" s="119" t="s">
        <v>48</v>
      </c>
    </row>
    <row r="187" spans="1:16">
      <c r="A187" s="120">
        <f t="shared" ref="A187:A192" si="97">+C186+1</f>
        <v>4</v>
      </c>
      <c r="B187" s="121" t="s">
        <v>135</v>
      </c>
      <c r="C187" s="122">
        <f t="shared" ref="C187:C192" si="98">+C186+K187</f>
        <v>6</v>
      </c>
      <c r="D187" s="132" t="str">
        <f t="shared" ref="D187:D192" si="99">+D186</f>
        <v>HODDIE-9  FW18057</v>
      </c>
      <c r="E187" s="143" t="s">
        <v>138</v>
      </c>
      <c r="F187" s="137"/>
      <c r="G187" s="123">
        <v>20</v>
      </c>
      <c r="H187" s="123"/>
      <c r="I187" s="158"/>
      <c r="J187" s="134"/>
      <c r="K187" s="137">
        <v>3</v>
      </c>
      <c r="L187" s="123">
        <f t="shared" si="96"/>
        <v>60</v>
      </c>
      <c r="M187" s="124">
        <f t="shared" ref="M187:M192" si="100">0.325*L187</f>
        <v>19.5</v>
      </c>
      <c r="N187" s="124">
        <f t="shared" ref="N187:N192" si="101">+M187+K187</f>
        <v>22.5</v>
      </c>
      <c r="O187" s="125" t="s">
        <v>48</v>
      </c>
    </row>
    <row r="188" spans="1:16">
      <c r="A188" s="120">
        <f t="shared" si="97"/>
        <v>7</v>
      </c>
      <c r="B188" s="121" t="s">
        <v>135</v>
      </c>
      <c r="C188" s="122">
        <f t="shared" si="98"/>
        <v>10</v>
      </c>
      <c r="D188" s="132" t="str">
        <f t="shared" si="99"/>
        <v>HODDIE-9  FW18057</v>
      </c>
      <c r="E188" s="143" t="s">
        <v>138</v>
      </c>
      <c r="F188" s="137"/>
      <c r="G188" s="123"/>
      <c r="H188" s="123">
        <v>20</v>
      </c>
      <c r="I188" s="158"/>
      <c r="J188" s="134"/>
      <c r="K188" s="137">
        <v>4</v>
      </c>
      <c r="L188" s="123">
        <f t="shared" si="96"/>
        <v>80</v>
      </c>
      <c r="M188" s="124">
        <f t="shared" si="100"/>
        <v>26</v>
      </c>
      <c r="N188" s="124">
        <f t="shared" si="101"/>
        <v>30</v>
      </c>
      <c r="O188" s="125" t="s">
        <v>48</v>
      </c>
    </row>
    <row r="189" spans="1:16">
      <c r="A189" s="120">
        <f t="shared" si="97"/>
        <v>11</v>
      </c>
      <c r="B189" s="121" t="s">
        <v>135</v>
      </c>
      <c r="C189" s="122">
        <f t="shared" si="98"/>
        <v>12</v>
      </c>
      <c r="D189" s="132" t="str">
        <f t="shared" si="99"/>
        <v>HODDIE-9  FW18057</v>
      </c>
      <c r="E189" s="143" t="s">
        <v>138</v>
      </c>
      <c r="F189" s="137"/>
      <c r="G189" s="123"/>
      <c r="H189" s="123"/>
      <c r="I189" s="158">
        <v>20</v>
      </c>
      <c r="J189" s="134"/>
      <c r="K189" s="137">
        <v>2</v>
      </c>
      <c r="L189" s="123">
        <f t="shared" si="96"/>
        <v>40</v>
      </c>
      <c r="M189" s="124">
        <f t="shared" si="100"/>
        <v>13</v>
      </c>
      <c r="N189" s="124">
        <f t="shared" si="101"/>
        <v>15</v>
      </c>
      <c r="O189" s="125" t="s">
        <v>48</v>
      </c>
      <c r="P189">
        <v>18</v>
      </c>
    </row>
    <row r="190" spans="1:16">
      <c r="A190" s="120">
        <f t="shared" si="97"/>
        <v>13</v>
      </c>
      <c r="B190" s="121" t="s">
        <v>135</v>
      </c>
      <c r="C190" s="122">
        <f t="shared" si="98"/>
        <v>13</v>
      </c>
      <c r="D190" s="132" t="str">
        <f t="shared" si="99"/>
        <v>HODDIE-9  FW18057</v>
      </c>
      <c r="E190" s="143" t="s">
        <v>138</v>
      </c>
      <c r="F190" s="137"/>
      <c r="G190" s="123"/>
      <c r="H190" s="123"/>
      <c r="I190" s="158">
        <v>19</v>
      </c>
      <c r="J190" s="134"/>
      <c r="K190" s="137">
        <v>1</v>
      </c>
      <c r="L190" s="123">
        <f t="shared" si="96"/>
        <v>19</v>
      </c>
      <c r="M190" s="124">
        <f t="shared" si="100"/>
        <v>6.1749999999999998</v>
      </c>
      <c r="N190" s="124">
        <f t="shared" si="101"/>
        <v>7.1749999999999998</v>
      </c>
      <c r="O190" s="125" t="s">
        <v>48</v>
      </c>
    </row>
    <row r="191" spans="1:16" ht="15.75" thickBot="1">
      <c r="A191" s="120">
        <f t="shared" si="97"/>
        <v>14</v>
      </c>
      <c r="B191" s="121" t="s">
        <v>135</v>
      </c>
      <c r="C191" s="122">
        <f t="shared" si="98"/>
        <v>14</v>
      </c>
      <c r="D191" s="132" t="str">
        <f t="shared" si="99"/>
        <v>HODDIE-9  FW18057</v>
      </c>
      <c r="E191" s="143" t="s">
        <v>138</v>
      </c>
      <c r="F191" s="137"/>
      <c r="G191" s="123"/>
      <c r="H191" s="123"/>
      <c r="I191" s="158"/>
      <c r="J191" s="134">
        <v>14</v>
      </c>
      <c r="K191" s="137">
        <v>1</v>
      </c>
      <c r="L191" s="123">
        <f t="shared" si="96"/>
        <v>14</v>
      </c>
      <c r="M191" s="124">
        <f t="shared" si="100"/>
        <v>4.55</v>
      </c>
      <c r="N191" s="124">
        <f t="shared" si="101"/>
        <v>5.55</v>
      </c>
      <c r="O191" s="125" t="s">
        <v>48</v>
      </c>
    </row>
    <row r="192" spans="1:16" ht="15.75" thickBot="1">
      <c r="A192" s="120">
        <f t="shared" si="97"/>
        <v>15</v>
      </c>
      <c r="B192" s="121" t="s">
        <v>135</v>
      </c>
      <c r="C192" s="122">
        <f t="shared" si="98"/>
        <v>15</v>
      </c>
      <c r="D192" s="132" t="str">
        <f t="shared" si="99"/>
        <v>HODDIE-9  FW18057</v>
      </c>
      <c r="E192" s="143" t="s">
        <v>138</v>
      </c>
      <c r="F192" s="137"/>
      <c r="G192" s="123">
        <v>8</v>
      </c>
      <c r="H192" s="123">
        <v>9</v>
      </c>
      <c r="I192" s="158"/>
      <c r="J192" s="134"/>
      <c r="K192" s="137">
        <v>1</v>
      </c>
      <c r="L192" s="123">
        <f t="shared" si="96"/>
        <v>17</v>
      </c>
      <c r="M192" s="124">
        <f t="shared" si="100"/>
        <v>5.5250000000000004</v>
      </c>
      <c r="N192" s="124">
        <f t="shared" si="101"/>
        <v>6.5250000000000004</v>
      </c>
      <c r="O192" s="125" t="s">
        <v>48</v>
      </c>
    </row>
    <row r="193" spans="1:16" ht="15.75" thickBot="1">
      <c r="A193" s="126"/>
      <c r="B193" s="140"/>
      <c r="C193" s="141"/>
      <c r="D193" s="127"/>
      <c r="E193" s="128"/>
      <c r="F193" s="128"/>
      <c r="G193" s="128"/>
      <c r="H193" s="129"/>
      <c r="I193" s="129"/>
      <c r="J193" s="160"/>
      <c r="K193" s="149">
        <f>SUM(K186:K192)</f>
        <v>15</v>
      </c>
      <c r="L193" s="150">
        <f>SUM(L186:L192)</f>
        <v>290</v>
      </c>
      <c r="M193" s="151">
        <f>SUM(M186:M192)</f>
        <v>94.25</v>
      </c>
      <c r="N193" s="151">
        <f>SUM(N186:N192)</f>
        <v>109.25</v>
      </c>
      <c r="O193" s="150"/>
    </row>
    <row r="194" spans="1:16" ht="15.75" thickBot="1"/>
    <row r="195" spans="1:16" ht="27" thickBot="1">
      <c r="A195" s="255" t="s">
        <v>131</v>
      </c>
      <c r="B195" s="256"/>
      <c r="C195" s="257"/>
      <c r="D195" s="130" t="s">
        <v>136</v>
      </c>
      <c r="E195" s="138" t="s">
        <v>3</v>
      </c>
      <c r="F195" s="139" t="s">
        <v>12</v>
      </c>
      <c r="G195" s="108" t="s">
        <v>13</v>
      </c>
      <c r="H195" s="108" t="s">
        <v>14</v>
      </c>
      <c r="I195" s="109" t="s">
        <v>15</v>
      </c>
      <c r="J195" s="159" t="s">
        <v>16</v>
      </c>
      <c r="K195" s="135" t="s">
        <v>132</v>
      </c>
      <c r="L195" s="110" t="s">
        <v>1</v>
      </c>
      <c r="M195" s="111" t="s">
        <v>49</v>
      </c>
      <c r="N195" s="112" t="s">
        <v>133</v>
      </c>
      <c r="O195" s="113" t="s">
        <v>134</v>
      </c>
    </row>
    <row r="196" spans="1:16">
      <c r="A196" s="114" t="s">
        <v>18</v>
      </c>
      <c r="B196" s="115" t="s">
        <v>135</v>
      </c>
      <c r="C196" s="116">
        <f>+K196</f>
        <v>6</v>
      </c>
      <c r="D196" s="131" t="s">
        <v>139</v>
      </c>
      <c r="E196" s="142" t="s">
        <v>47</v>
      </c>
      <c r="F196" s="136">
        <v>20</v>
      </c>
      <c r="G196" s="117"/>
      <c r="H196" s="117"/>
      <c r="I196" s="157"/>
      <c r="J196" s="133"/>
      <c r="K196" s="136">
        <v>6</v>
      </c>
      <c r="L196" s="117">
        <f t="shared" ref="L196:L202" si="102">SUM(F196:J196)*K196</f>
        <v>120</v>
      </c>
      <c r="M196" s="118">
        <f>0.325*L196</f>
        <v>39</v>
      </c>
      <c r="N196" s="118">
        <f>+M196+K196</f>
        <v>45</v>
      </c>
      <c r="O196" s="119" t="s">
        <v>48</v>
      </c>
    </row>
    <row r="197" spans="1:16">
      <c r="A197" s="120">
        <f t="shared" ref="A197:A202" si="103">+C196+1</f>
        <v>7</v>
      </c>
      <c r="B197" s="121" t="s">
        <v>135</v>
      </c>
      <c r="C197" s="122">
        <f t="shared" ref="C197:C202" si="104">+C196+K197</f>
        <v>14</v>
      </c>
      <c r="D197" s="132" t="str">
        <f t="shared" ref="D197:D202" si="105">+D196</f>
        <v>HODDIE-9  FW18057</v>
      </c>
      <c r="E197" s="143" t="s">
        <v>47</v>
      </c>
      <c r="F197" s="137"/>
      <c r="G197" s="123">
        <v>20</v>
      </c>
      <c r="H197" s="123"/>
      <c r="I197" s="158"/>
      <c r="J197" s="134"/>
      <c r="K197" s="137">
        <v>8</v>
      </c>
      <c r="L197" s="123">
        <f t="shared" si="102"/>
        <v>160</v>
      </c>
      <c r="M197" s="124">
        <f t="shared" ref="M197:M202" si="106">0.325*L197</f>
        <v>52</v>
      </c>
      <c r="N197" s="124">
        <f t="shared" ref="N197:N202" si="107">+M197+K197</f>
        <v>60</v>
      </c>
      <c r="O197" s="125" t="s">
        <v>48</v>
      </c>
    </row>
    <row r="198" spans="1:16">
      <c r="A198" s="120">
        <f t="shared" si="103"/>
        <v>15</v>
      </c>
      <c r="B198" s="121" t="s">
        <v>135</v>
      </c>
      <c r="C198" s="122">
        <f t="shared" si="104"/>
        <v>23</v>
      </c>
      <c r="D198" s="132" t="str">
        <f t="shared" si="105"/>
        <v>HODDIE-9  FW18057</v>
      </c>
      <c r="E198" s="143" t="s">
        <v>47</v>
      </c>
      <c r="F198" s="137"/>
      <c r="G198" s="123"/>
      <c r="H198" s="123">
        <v>20</v>
      </c>
      <c r="I198" s="158"/>
      <c r="J198" s="134"/>
      <c r="K198" s="137">
        <v>9</v>
      </c>
      <c r="L198" s="123">
        <f t="shared" si="102"/>
        <v>180</v>
      </c>
      <c r="M198" s="124">
        <f t="shared" si="106"/>
        <v>58.5</v>
      </c>
      <c r="N198" s="124">
        <f t="shared" si="107"/>
        <v>67.5</v>
      </c>
      <c r="O198" s="125" t="s">
        <v>48</v>
      </c>
    </row>
    <row r="199" spans="1:16">
      <c r="A199" s="120">
        <f t="shared" si="103"/>
        <v>24</v>
      </c>
      <c r="B199" s="121" t="s">
        <v>135</v>
      </c>
      <c r="C199" s="122">
        <f t="shared" si="104"/>
        <v>28</v>
      </c>
      <c r="D199" s="132" t="str">
        <f t="shared" si="105"/>
        <v>HODDIE-9  FW18057</v>
      </c>
      <c r="E199" s="143" t="s">
        <v>47</v>
      </c>
      <c r="F199" s="137"/>
      <c r="G199" s="123"/>
      <c r="H199" s="123"/>
      <c r="I199" s="158">
        <v>20</v>
      </c>
      <c r="J199" s="134"/>
      <c r="K199" s="137">
        <v>5</v>
      </c>
      <c r="L199" s="123">
        <f t="shared" si="102"/>
        <v>100</v>
      </c>
      <c r="M199" s="124">
        <f t="shared" si="106"/>
        <v>32.5</v>
      </c>
      <c r="N199" s="124">
        <f t="shared" si="107"/>
        <v>37.5</v>
      </c>
      <c r="O199" s="125" t="s">
        <v>48</v>
      </c>
      <c r="P199">
        <v>19</v>
      </c>
    </row>
    <row r="200" spans="1:16">
      <c r="A200" s="120">
        <f t="shared" si="103"/>
        <v>29</v>
      </c>
      <c r="B200" s="121" t="s">
        <v>135</v>
      </c>
      <c r="C200" s="122">
        <f t="shared" si="104"/>
        <v>29</v>
      </c>
      <c r="D200" s="132" t="str">
        <f t="shared" si="105"/>
        <v>HODDIE-9  FW18057</v>
      </c>
      <c r="E200" s="143" t="s">
        <v>47</v>
      </c>
      <c r="F200" s="137"/>
      <c r="G200" s="123"/>
      <c r="H200" s="123"/>
      <c r="I200" s="158">
        <v>19</v>
      </c>
      <c r="J200" s="134"/>
      <c r="K200" s="137">
        <v>1</v>
      </c>
      <c r="L200" s="123">
        <f t="shared" si="102"/>
        <v>19</v>
      </c>
      <c r="M200" s="124">
        <f t="shared" si="106"/>
        <v>6.1749999999999998</v>
      </c>
      <c r="N200" s="124">
        <f t="shared" si="107"/>
        <v>7.1749999999999998</v>
      </c>
      <c r="O200" s="125" t="s">
        <v>48</v>
      </c>
    </row>
    <row r="201" spans="1:16">
      <c r="A201" s="120">
        <f t="shared" si="103"/>
        <v>30</v>
      </c>
      <c r="B201" s="121" t="s">
        <v>135</v>
      </c>
      <c r="C201" s="122">
        <f t="shared" si="104"/>
        <v>30</v>
      </c>
      <c r="D201" s="132" t="str">
        <f t="shared" si="105"/>
        <v>HODDIE-9  FW18057</v>
      </c>
      <c r="E201" s="143" t="s">
        <v>47</v>
      </c>
      <c r="F201" s="137"/>
      <c r="G201" s="123"/>
      <c r="H201" s="123"/>
      <c r="I201" s="158"/>
      <c r="J201" s="134">
        <v>20</v>
      </c>
      <c r="K201" s="137">
        <v>1</v>
      </c>
      <c r="L201" s="123">
        <f t="shared" si="102"/>
        <v>20</v>
      </c>
      <c r="M201" s="124">
        <f t="shared" si="106"/>
        <v>6.5</v>
      </c>
      <c r="N201" s="124">
        <f t="shared" si="107"/>
        <v>7.5</v>
      </c>
      <c r="O201" s="125" t="s">
        <v>48</v>
      </c>
    </row>
    <row r="202" spans="1:16" ht="15.75" thickBot="1">
      <c r="A202" s="120">
        <f t="shared" si="103"/>
        <v>31</v>
      </c>
      <c r="B202" s="121" t="s">
        <v>135</v>
      </c>
      <c r="C202" s="122">
        <f t="shared" si="104"/>
        <v>31</v>
      </c>
      <c r="D202" s="132" t="str">
        <f t="shared" si="105"/>
        <v>HODDIE-9  FW18057</v>
      </c>
      <c r="E202" s="143" t="s">
        <v>47</v>
      </c>
      <c r="F202" s="137">
        <v>2</v>
      </c>
      <c r="G202" s="123"/>
      <c r="H202" s="123">
        <v>5</v>
      </c>
      <c r="I202" s="158"/>
      <c r="J202" s="134">
        <v>10</v>
      </c>
      <c r="K202" s="137">
        <v>1</v>
      </c>
      <c r="L202" s="123">
        <f t="shared" si="102"/>
        <v>17</v>
      </c>
      <c r="M202" s="124">
        <f t="shared" si="106"/>
        <v>5.5250000000000004</v>
      </c>
      <c r="N202" s="124">
        <f t="shared" si="107"/>
        <v>6.5250000000000004</v>
      </c>
      <c r="O202" s="125" t="s">
        <v>48</v>
      </c>
    </row>
    <row r="203" spans="1:16" ht="15.75" thickBot="1">
      <c r="A203" s="126"/>
      <c r="B203" s="140"/>
      <c r="C203" s="141"/>
      <c r="D203" s="127"/>
      <c r="E203" s="128"/>
      <c r="F203" s="128"/>
      <c r="G203" s="128"/>
      <c r="H203" s="129"/>
      <c r="I203" s="129"/>
      <c r="J203" s="160"/>
      <c r="K203" s="149">
        <f>SUM(K196:K202)</f>
        <v>31</v>
      </c>
      <c r="L203" s="150">
        <f>SUM(L196:L202)</f>
        <v>616</v>
      </c>
      <c r="M203" s="151">
        <f>SUM(M196:M202)</f>
        <v>200.20000000000002</v>
      </c>
      <c r="N203" s="151">
        <f>SUM(N196:N202)</f>
        <v>231.20000000000002</v>
      </c>
      <c r="O203" s="150"/>
    </row>
    <row r="204" spans="1:16" ht="15.75" thickBot="1"/>
    <row r="205" spans="1:16" ht="27" thickBot="1">
      <c r="A205" s="255" t="s">
        <v>131</v>
      </c>
      <c r="B205" s="256"/>
      <c r="C205" s="257"/>
      <c r="D205" s="130" t="s">
        <v>136</v>
      </c>
      <c r="E205" s="138" t="s">
        <v>3</v>
      </c>
      <c r="F205" s="139" t="s">
        <v>12</v>
      </c>
      <c r="G205" s="108" t="s">
        <v>13</v>
      </c>
      <c r="H205" s="108" t="s">
        <v>14</v>
      </c>
      <c r="I205" s="109" t="s">
        <v>15</v>
      </c>
      <c r="J205" s="159" t="s">
        <v>16</v>
      </c>
      <c r="K205" s="135" t="s">
        <v>132</v>
      </c>
      <c r="L205" s="110" t="s">
        <v>1</v>
      </c>
      <c r="M205" s="111" t="s">
        <v>49</v>
      </c>
      <c r="N205" s="112" t="s">
        <v>133</v>
      </c>
      <c r="O205" s="113" t="s">
        <v>134</v>
      </c>
    </row>
    <row r="206" spans="1:16">
      <c r="A206" s="114" t="s">
        <v>18</v>
      </c>
      <c r="B206" s="115" t="s">
        <v>135</v>
      </c>
      <c r="C206" s="116">
        <f>+K206</f>
        <v>3</v>
      </c>
      <c r="D206" s="131" t="s">
        <v>139</v>
      </c>
      <c r="E206" s="142" t="s">
        <v>140</v>
      </c>
      <c r="F206" s="136">
        <v>20</v>
      </c>
      <c r="G206" s="117"/>
      <c r="H206" s="117"/>
      <c r="I206" s="157"/>
      <c r="J206" s="133"/>
      <c r="K206" s="136">
        <v>3</v>
      </c>
      <c r="L206" s="117">
        <f t="shared" ref="L206:L211" si="108">SUM(F206:J206)*K206</f>
        <v>60</v>
      </c>
      <c r="M206" s="118">
        <f t="shared" ref="M206:M211" si="109">0.325*L206</f>
        <v>19.5</v>
      </c>
      <c r="N206" s="118">
        <f t="shared" ref="N206:N211" si="110">+M206+K206</f>
        <v>22.5</v>
      </c>
      <c r="O206" s="119" t="s">
        <v>48</v>
      </c>
    </row>
    <row r="207" spans="1:16">
      <c r="A207" s="120">
        <f>+C206+1</f>
        <v>4</v>
      </c>
      <c r="B207" s="121" t="s">
        <v>135</v>
      </c>
      <c r="C207" s="122">
        <f>+C206+K207</f>
        <v>6</v>
      </c>
      <c r="D207" s="132" t="str">
        <f>+D206</f>
        <v>HODDIE-9  FW18057</v>
      </c>
      <c r="E207" s="143" t="s">
        <v>140</v>
      </c>
      <c r="F207" s="137"/>
      <c r="G207" s="123">
        <v>20</v>
      </c>
      <c r="H207" s="123"/>
      <c r="I207" s="158"/>
      <c r="J207" s="134"/>
      <c r="K207" s="137">
        <v>3</v>
      </c>
      <c r="L207" s="123">
        <f t="shared" si="108"/>
        <v>60</v>
      </c>
      <c r="M207" s="124">
        <f t="shared" si="109"/>
        <v>19.5</v>
      </c>
      <c r="N207" s="124">
        <f t="shared" si="110"/>
        <v>22.5</v>
      </c>
      <c r="O207" s="125" t="s">
        <v>48</v>
      </c>
    </row>
    <row r="208" spans="1:16">
      <c r="A208" s="120">
        <f>+C207+1</f>
        <v>7</v>
      </c>
      <c r="B208" s="121" t="s">
        <v>135</v>
      </c>
      <c r="C208" s="122">
        <f>+C207+K208</f>
        <v>10</v>
      </c>
      <c r="D208" s="132" t="str">
        <f>+D207</f>
        <v>HODDIE-9  FW18057</v>
      </c>
      <c r="E208" s="143" t="s">
        <v>140</v>
      </c>
      <c r="F208" s="137"/>
      <c r="G208" s="123"/>
      <c r="H208" s="123">
        <v>20</v>
      </c>
      <c r="I208" s="158"/>
      <c r="J208" s="134"/>
      <c r="K208" s="137">
        <v>4</v>
      </c>
      <c r="L208" s="123">
        <f t="shared" si="108"/>
        <v>80</v>
      </c>
      <c r="M208" s="124">
        <f t="shared" si="109"/>
        <v>26</v>
      </c>
      <c r="N208" s="124">
        <f t="shared" si="110"/>
        <v>30</v>
      </c>
      <c r="O208" s="125" t="s">
        <v>48</v>
      </c>
      <c r="P208">
        <v>20</v>
      </c>
    </row>
    <row r="209" spans="1:16">
      <c r="A209" s="120">
        <f>+C208+1</f>
        <v>11</v>
      </c>
      <c r="B209" s="121" t="s">
        <v>135</v>
      </c>
      <c r="C209" s="122">
        <f>+C208+K209</f>
        <v>13</v>
      </c>
      <c r="D209" s="132" t="str">
        <f>+D208</f>
        <v>HODDIE-9  FW18057</v>
      </c>
      <c r="E209" s="143" t="s">
        <v>140</v>
      </c>
      <c r="F209" s="137"/>
      <c r="G209" s="123"/>
      <c r="H209" s="123"/>
      <c r="I209" s="158">
        <v>20</v>
      </c>
      <c r="J209" s="134"/>
      <c r="K209" s="137">
        <v>3</v>
      </c>
      <c r="L209" s="123">
        <f t="shared" si="108"/>
        <v>60</v>
      </c>
      <c r="M209" s="124">
        <f t="shared" si="109"/>
        <v>19.5</v>
      </c>
      <c r="N209" s="124">
        <f t="shared" si="110"/>
        <v>22.5</v>
      </c>
      <c r="O209" s="125" t="s">
        <v>48</v>
      </c>
    </row>
    <row r="210" spans="1:16">
      <c r="A210" s="120">
        <f>+C209+1</f>
        <v>14</v>
      </c>
      <c r="B210" s="121" t="s">
        <v>135</v>
      </c>
      <c r="C210" s="122">
        <f>+C209+K210</f>
        <v>14</v>
      </c>
      <c r="D210" s="132" t="str">
        <f>+D209</f>
        <v>HODDIE-9  FW18057</v>
      </c>
      <c r="E210" s="143" t="s">
        <v>140</v>
      </c>
      <c r="F210" s="137"/>
      <c r="G210" s="123"/>
      <c r="H210" s="123">
        <v>4</v>
      </c>
      <c r="I210" s="158"/>
      <c r="J210" s="134">
        <v>15</v>
      </c>
      <c r="K210" s="137">
        <v>1</v>
      </c>
      <c r="L210" s="123">
        <f t="shared" si="108"/>
        <v>19</v>
      </c>
      <c r="M210" s="124">
        <f t="shared" si="109"/>
        <v>6.1749999999999998</v>
      </c>
      <c r="N210" s="124">
        <f t="shared" si="110"/>
        <v>7.1749999999999998</v>
      </c>
      <c r="O210" s="125" t="s">
        <v>48</v>
      </c>
    </row>
    <row r="211" spans="1:16" ht="15.75" thickBot="1">
      <c r="A211" s="120">
        <f>+C210+1</f>
        <v>15</v>
      </c>
      <c r="B211" s="121" t="s">
        <v>135</v>
      </c>
      <c r="C211" s="122">
        <f>+C210+K211</f>
        <v>15</v>
      </c>
      <c r="D211" s="132" t="str">
        <f>+D210</f>
        <v>HODDIE-9  FW18057</v>
      </c>
      <c r="E211" s="143" t="s">
        <v>140</v>
      </c>
      <c r="F211" s="137"/>
      <c r="G211" s="123">
        <v>9</v>
      </c>
      <c r="H211" s="123"/>
      <c r="I211" s="158">
        <v>3</v>
      </c>
      <c r="J211" s="134"/>
      <c r="K211" s="137">
        <v>1</v>
      </c>
      <c r="L211" s="123">
        <f t="shared" si="108"/>
        <v>12</v>
      </c>
      <c r="M211" s="124">
        <f t="shared" si="109"/>
        <v>3.9000000000000004</v>
      </c>
      <c r="N211" s="124">
        <f t="shared" si="110"/>
        <v>4.9000000000000004</v>
      </c>
      <c r="O211" s="125" t="s">
        <v>48</v>
      </c>
    </row>
    <row r="212" spans="1:16" ht="15.75" thickBot="1">
      <c r="A212" s="126"/>
      <c r="B212" s="140"/>
      <c r="C212" s="141"/>
      <c r="D212" s="127"/>
      <c r="E212" s="128"/>
      <c r="F212" s="128"/>
      <c r="G212" s="128"/>
      <c r="H212" s="129"/>
      <c r="I212" s="129"/>
      <c r="J212" s="160"/>
      <c r="K212" s="149">
        <f>SUM(K206:K211)</f>
        <v>15</v>
      </c>
      <c r="L212" s="150">
        <f>SUM(L206:L211)</f>
        <v>291</v>
      </c>
      <c r="M212" s="151">
        <f>SUM(M206:M211)</f>
        <v>94.575000000000003</v>
      </c>
      <c r="N212" s="151">
        <f>SUM(N206:N211)</f>
        <v>109.575</v>
      </c>
      <c r="O212" s="150"/>
    </row>
    <row r="213" spans="1:16" ht="15.75" thickBot="1"/>
    <row r="214" spans="1:16" ht="27" thickBot="1">
      <c r="A214" s="255" t="s">
        <v>131</v>
      </c>
      <c r="B214" s="256"/>
      <c r="C214" s="257"/>
      <c r="D214" s="130" t="s">
        <v>136</v>
      </c>
      <c r="E214" s="138" t="s">
        <v>3</v>
      </c>
      <c r="F214" s="139" t="s">
        <v>12</v>
      </c>
      <c r="G214" s="108" t="s">
        <v>13</v>
      </c>
      <c r="H214" s="108" t="s">
        <v>14</v>
      </c>
      <c r="I214" s="109" t="s">
        <v>15</v>
      </c>
      <c r="J214" s="159" t="s">
        <v>16</v>
      </c>
      <c r="K214" s="135" t="s">
        <v>132</v>
      </c>
      <c r="L214" s="110" t="s">
        <v>1</v>
      </c>
      <c r="M214" s="111" t="s">
        <v>49</v>
      </c>
      <c r="N214" s="112" t="s">
        <v>133</v>
      </c>
      <c r="O214" s="113" t="s">
        <v>134</v>
      </c>
      <c r="P214" s="185"/>
    </row>
    <row r="215" spans="1:16">
      <c r="A215" s="114" t="s">
        <v>18</v>
      </c>
      <c r="B215" s="115" t="s">
        <v>135</v>
      </c>
      <c r="C215" s="116">
        <f>+K215</f>
        <v>5</v>
      </c>
      <c r="D215" s="131" t="s">
        <v>141</v>
      </c>
      <c r="E215" s="142" t="s">
        <v>142</v>
      </c>
      <c r="F215" s="136">
        <v>30</v>
      </c>
      <c r="G215" s="117"/>
      <c r="H215" s="117"/>
      <c r="I215" s="157"/>
      <c r="J215" s="133"/>
      <c r="K215" s="136">
        <v>5</v>
      </c>
      <c r="L215" s="117">
        <f t="shared" ref="L215:L220" si="111">SUM(F215:J215)*K215</f>
        <v>150</v>
      </c>
      <c r="M215" s="118">
        <f t="shared" ref="M215:M220" si="112">0.325*L215</f>
        <v>48.75</v>
      </c>
      <c r="N215" s="118">
        <f t="shared" ref="N215:N220" si="113">+M215+K215</f>
        <v>53.75</v>
      </c>
      <c r="O215" s="119" t="s">
        <v>48</v>
      </c>
    </row>
    <row r="216" spans="1:16">
      <c r="A216" s="120">
        <f>+C215+1</f>
        <v>6</v>
      </c>
      <c r="B216" s="121" t="s">
        <v>135</v>
      </c>
      <c r="C216" s="122">
        <f>+C215+K216</f>
        <v>11</v>
      </c>
      <c r="D216" s="132" t="str">
        <f>+D215</f>
        <v>JUMPER-6 FW18060</v>
      </c>
      <c r="E216" s="143" t="s">
        <v>142</v>
      </c>
      <c r="F216" s="137"/>
      <c r="G216" s="123">
        <v>30</v>
      </c>
      <c r="H216" s="123"/>
      <c r="I216" s="158"/>
      <c r="J216" s="134"/>
      <c r="K216" s="137">
        <v>6</v>
      </c>
      <c r="L216" s="123">
        <f t="shared" si="111"/>
        <v>180</v>
      </c>
      <c r="M216" s="124">
        <f t="shared" si="112"/>
        <v>58.5</v>
      </c>
      <c r="N216" s="124">
        <f t="shared" si="113"/>
        <v>64.5</v>
      </c>
      <c r="O216" s="125" t="s">
        <v>48</v>
      </c>
    </row>
    <row r="217" spans="1:16">
      <c r="A217" s="120">
        <f>+C216+1</f>
        <v>12</v>
      </c>
      <c r="B217" s="121" t="s">
        <v>135</v>
      </c>
      <c r="C217" s="122">
        <f>+C216+K217</f>
        <v>18</v>
      </c>
      <c r="D217" s="132" t="str">
        <f>+D216</f>
        <v>JUMPER-6 FW18060</v>
      </c>
      <c r="E217" s="143" t="s">
        <v>142</v>
      </c>
      <c r="F217" s="137"/>
      <c r="G217" s="123"/>
      <c r="H217" s="123">
        <v>30</v>
      </c>
      <c r="I217" s="158"/>
      <c r="J217" s="134"/>
      <c r="K217" s="137">
        <v>7</v>
      </c>
      <c r="L217" s="123">
        <f t="shared" si="111"/>
        <v>210</v>
      </c>
      <c r="M217" s="124">
        <f t="shared" si="112"/>
        <v>68.25</v>
      </c>
      <c r="N217" s="124">
        <f t="shared" si="113"/>
        <v>75.25</v>
      </c>
      <c r="O217" s="125" t="s">
        <v>48</v>
      </c>
    </row>
    <row r="218" spans="1:16">
      <c r="A218" s="120">
        <f>+C217+1</f>
        <v>19</v>
      </c>
      <c r="B218" s="121" t="s">
        <v>135</v>
      </c>
      <c r="C218" s="122">
        <f>+C217+K218</f>
        <v>23</v>
      </c>
      <c r="D218" s="132" t="str">
        <f>+D217</f>
        <v>JUMPER-6 FW18060</v>
      </c>
      <c r="E218" s="143" t="s">
        <v>142</v>
      </c>
      <c r="F218" s="137"/>
      <c r="G218" s="123"/>
      <c r="H218" s="123"/>
      <c r="I218" s="158">
        <v>30</v>
      </c>
      <c r="J218" s="134"/>
      <c r="K218" s="137">
        <v>5</v>
      </c>
      <c r="L218" s="123">
        <f t="shared" si="111"/>
        <v>150</v>
      </c>
      <c r="M218" s="124">
        <f t="shared" si="112"/>
        <v>48.75</v>
      </c>
      <c r="N218" s="124">
        <f t="shared" si="113"/>
        <v>53.75</v>
      </c>
      <c r="O218" s="125" t="s">
        <v>48</v>
      </c>
      <c r="P218">
        <v>21</v>
      </c>
    </row>
    <row r="219" spans="1:16">
      <c r="A219" s="120">
        <f>+C218+1</f>
        <v>24</v>
      </c>
      <c r="B219" s="121" t="s">
        <v>135</v>
      </c>
      <c r="C219" s="122">
        <f>+C218+K219</f>
        <v>24</v>
      </c>
      <c r="D219" s="132" t="str">
        <f>+D218</f>
        <v>JUMPER-6 FW18060</v>
      </c>
      <c r="E219" s="143" t="s">
        <v>142</v>
      </c>
      <c r="F219" s="137"/>
      <c r="G219" s="123"/>
      <c r="H219" s="123"/>
      <c r="I219" s="158"/>
      <c r="J219" s="134">
        <v>25</v>
      </c>
      <c r="K219" s="137">
        <v>1</v>
      </c>
      <c r="L219" s="123">
        <f t="shared" si="111"/>
        <v>25</v>
      </c>
      <c r="M219" s="124">
        <f t="shared" si="112"/>
        <v>8.125</v>
      </c>
      <c r="N219" s="124">
        <f t="shared" si="113"/>
        <v>9.125</v>
      </c>
      <c r="O219" s="125" t="s">
        <v>48</v>
      </c>
    </row>
    <row r="220" spans="1:16" ht="15.75" thickBot="1">
      <c r="A220" s="120">
        <f>+C219+1</f>
        <v>25</v>
      </c>
      <c r="B220" s="121" t="s">
        <v>135</v>
      </c>
      <c r="C220" s="122">
        <f>+C219+K220</f>
        <v>25</v>
      </c>
      <c r="D220" s="132" t="str">
        <f>+D219</f>
        <v>JUMPER-6 FW18060</v>
      </c>
      <c r="E220" s="143" t="s">
        <v>142</v>
      </c>
      <c r="F220" s="137">
        <v>3</v>
      </c>
      <c r="G220" s="123">
        <v>7</v>
      </c>
      <c r="H220" s="123">
        <v>12</v>
      </c>
      <c r="I220" s="158"/>
      <c r="J220" s="134">
        <v>8</v>
      </c>
      <c r="K220" s="137">
        <v>1</v>
      </c>
      <c r="L220" s="123">
        <f t="shared" si="111"/>
        <v>30</v>
      </c>
      <c r="M220" s="124">
        <f t="shared" si="112"/>
        <v>9.75</v>
      </c>
      <c r="N220" s="124">
        <f t="shared" si="113"/>
        <v>10.75</v>
      </c>
      <c r="O220" s="125" t="s">
        <v>48</v>
      </c>
    </row>
    <row r="221" spans="1:16" ht="15.75" thickBot="1">
      <c r="A221" s="126"/>
      <c r="B221" s="140"/>
      <c r="C221" s="141"/>
      <c r="D221" s="127"/>
      <c r="E221" s="128"/>
      <c r="F221" s="128"/>
      <c r="G221" s="128"/>
      <c r="H221" s="129"/>
      <c r="I221" s="129"/>
      <c r="J221" s="160"/>
      <c r="K221" s="149">
        <f>SUM(K215:K220)</f>
        <v>25</v>
      </c>
      <c r="L221" s="150">
        <f>SUM(L215:L220)</f>
        <v>745</v>
      </c>
      <c r="M221" s="151">
        <f>SUM(M215:M220)</f>
        <v>242.125</v>
      </c>
      <c r="N221" s="151">
        <f>SUM(N215:N220)</f>
        <v>267.125</v>
      </c>
      <c r="O221" s="150"/>
    </row>
    <row r="222" spans="1:16" ht="15.75" thickBot="1"/>
    <row r="223" spans="1:16" ht="27" thickBot="1">
      <c r="A223" s="255" t="s">
        <v>131</v>
      </c>
      <c r="B223" s="256"/>
      <c r="C223" s="257"/>
      <c r="D223" s="130" t="s">
        <v>136</v>
      </c>
      <c r="E223" s="138" t="s">
        <v>3</v>
      </c>
      <c r="F223" s="139" t="s">
        <v>12</v>
      </c>
      <c r="G223" s="108" t="s">
        <v>13</v>
      </c>
      <c r="H223" s="108" t="s">
        <v>14</v>
      </c>
      <c r="I223" s="109" t="s">
        <v>15</v>
      </c>
      <c r="J223" s="159" t="s">
        <v>16</v>
      </c>
      <c r="K223" s="135" t="s">
        <v>132</v>
      </c>
      <c r="L223" s="110" t="s">
        <v>1</v>
      </c>
      <c r="M223" s="111" t="s">
        <v>49</v>
      </c>
      <c r="N223" s="112" t="s">
        <v>133</v>
      </c>
      <c r="O223" s="113" t="s">
        <v>134</v>
      </c>
    </row>
    <row r="224" spans="1:16">
      <c r="A224" s="114" t="s">
        <v>18</v>
      </c>
      <c r="B224" s="115" t="s">
        <v>135</v>
      </c>
      <c r="C224" s="116">
        <f>+K224</f>
        <v>3</v>
      </c>
      <c r="D224" s="131" t="s">
        <v>143</v>
      </c>
      <c r="E224" s="142" t="s">
        <v>47</v>
      </c>
      <c r="F224" s="136">
        <v>30</v>
      </c>
      <c r="G224" s="117"/>
      <c r="H224" s="117"/>
      <c r="I224" s="157"/>
      <c r="J224" s="133"/>
      <c r="K224" s="136">
        <v>3</v>
      </c>
      <c r="L224" s="117">
        <f t="shared" ref="L224:L229" si="114">SUM(F224:J224)*K224</f>
        <v>90</v>
      </c>
      <c r="M224" s="118">
        <f t="shared" ref="M224:M230" si="115">0.325*L224</f>
        <v>29.25</v>
      </c>
      <c r="N224" s="118">
        <f t="shared" ref="N224:N230" si="116">+M224+K224</f>
        <v>32.25</v>
      </c>
      <c r="O224" s="119" t="s">
        <v>48</v>
      </c>
    </row>
    <row r="225" spans="1:16">
      <c r="A225" s="120">
        <f t="shared" ref="A225:A230" si="117">+C224+1</f>
        <v>4</v>
      </c>
      <c r="B225" s="121" t="s">
        <v>135</v>
      </c>
      <c r="C225" s="122">
        <f t="shared" ref="C225:C230" si="118">+C224+K225</f>
        <v>4</v>
      </c>
      <c r="D225" s="132" t="str">
        <f t="shared" ref="D225:D230" si="119">+D224</f>
        <v>JUMPER-3 FW18023</v>
      </c>
      <c r="E225" s="143" t="s">
        <v>47</v>
      </c>
      <c r="F225" s="137">
        <v>27</v>
      </c>
      <c r="G225" s="123"/>
      <c r="H225" s="123"/>
      <c r="I225" s="158"/>
      <c r="J225" s="134"/>
      <c r="K225" s="137">
        <v>1</v>
      </c>
      <c r="L225" s="123">
        <f t="shared" si="114"/>
        <v>27</v>
      </c>
      <c r="M225" s="124">
        <f t="shared" si="115"/>
        <v>8.7750000000000004</v>
      </c>
      <c r="N225" s="124">
        <f t="shared" si="116"/>
        <v>9.7750000000000004</v>
      </c>
      <c r="O225" s="125" t="s">
        <v>48</v>
      </c>
    </row>
    <row r="226" spans="1:16">
      <c r="A226" s="120">
        <f t="shared" si="117"/>
        <v>5</v>
      </c>
      <c r="B226" s="121" t="s">
        <v>135</v>
      </c>
      <c r="C226" s="122">
        <f t="shared" si="118"/>
        <v>7</v>
      </c>
      <c r="D226" s="132" t="str">
        <f t="shared" si="119"/>
        <v>JUMPER-3 FW18023</v>
      </c>
      <c r="E226" s="143" t="s">
        <v>47</v>
      </c>
      <c r="F226" s="137"/>
      <c r="G226" s="123">
        <v>30</v>
      </c>
      <c r="H226" s="123"/>
      <c r="I226" s="158"/>
      <c r="J226" s="134"/>
      <c r="K226" s="137">
        <v>3</v>
      </c>
      <c r="L226" s="123">
        <f t="shared" si="114"/>
        <v>90</v>
      </c>
      <c r="M226" s="124">
        <f t="shared" si="115"/>
        <v>29.25</v>
      </c>
      <c r="N226" s="124">
        <f t="shared" si="116"/>
        <v>32.25</v>
      </c>
      <c r="O226" s="125" t="s">
        <v>48</v>
      </c>
    </row>
    <row r="227" spans="1:16">
      <c r="A227" s="120">
        <f t="shared" si="117"/>
        <v>8</v>
      </c>
      <c r="B227" s="121" t="s">
        <v>135</v>
      </c>
      <c r="C227" s="122">
        <f t="shared" si="118"/>
        <v>12</v>
      </c>
      <c r="D227" s="132" t="str">
        <f t="shared" si="119"/>
        <v>JUMPER-3 FW18023</v>
      </c>
      <c r="E227" s="143" t="s">
        <v>47</v>
      </c>
      <c r="F227" s="137"/>
      <c r="G227" s="123"/>
      <c r="H227" s="123">
        <v>30</v>
      </c>
      <c r="I227" s="158"/>
      <c r="J227" s="134"/>
      <c r="K227" s="137">
        <v>5</v>
      </c>
      <c r="L227" s="123">
        <f t="shared" si="114"/>
        <v>150</v>
      </c>
      <c r="M227" s="124">
        <f t="shared" si="115"/>
        <v>48.75</v>
      </c>
      <c r="N227" s="124">
        <f t="shared" si="116"/>
        <v>53.75</v>
      </c>
      <c r="O227" s="125" t="s">
        <v>48</v>
      </c>
      <c r="P227">
        <v>22</v>
      </c>
    </row>
    <row r="228" spans="1:16">
      <c r="A228" s="120">
        <f t="shared" si="117"/>
        <v>13</v>
      </c>
      <c r="B228" s="121" t="s">
        <v>135</v>
      </c>
      <c r="C228" s="122">
        <f t="shared" si="118"/>
        <v>15</v>
      </c>
      <c r="D228" s="132" t="str">
        <f t="shared" si="119"/>
        <v>JUMPER-3 FW18023</v>
      </c>
      <c r="E228" s="143" t="s">
        <v>47</v>
      </c>
      <c r="F228" s="137"/>
      <c r="G228" s="123"/>
      <c r="H228" s="123"/>
      <c r="I228" s="158">
        <v>30</v>
      </c>
      <c r="J228" s="134"/>
      <c r="K228" s="137">
        <v>3</v>
      </c>
      <c r="L228" s="123">
        <f t="shared" si="114"/>
        <v>90</v>
      </c>
      <c r="M228" s="124">
        <f t="shared" si="115"/>
        <v>29.25</v>
      </c>
      <c r="N228" s="124">
        <f t="shared" si="116"/>
        <v>32.25</v>
      </c>
      <c r="O228" s="125" t="s">
        <v>48</v>
      </c>
    </row>
    <row r="229" spans="1:16">
      <c r="A229" s="120">
        <f t="shared" si="117"/>
        <v>16</v>
      </c>
      <c r="B229" s="121" t="s">
        <v>135</v>
      </c>
      <c r="C229" s="122">
        <f t="shared" si="118"/>
        <v>16</v>
      </c>
      <c r="D229" s="132" t="str">
        <f t="shared" si="119"/>
        <v>JUMPER-3 FW18023</v>
      </c>
      <c r="E229" s="143" t="s">
        <v>47</v>
      </c>
      <c r="F229" s="137"/>
      <c r="G229" s="123"/>
      <c r="H229" s="123"/>
      <c r="I229" s="158"/>
      <c r="J229" s="134">
        <v>25</v>
      </c>
      <c r="K229" s="137">
        <v>1</v>
      </c>
      <c r="L229" s="123">
        <f t="shared" si="114"/>
        <v>25</v>
      </c>
      <c r="M229" s="124">
        <f t="shared" si="115"/>
        <v>8.125</v>
      </c>
      <c r="N229" s="124">
        <f t="shared" si="116"/>
        <v>9.125</v>
      </c>
      <c r="O229" s="125" t="s">
        <v>48</v>
      </c>
    </row>
    <row r="230" spans="1:16" ht="15.75" thickBot="1">
      <c r="A230" s="120">
        <f t="shared" si="117"/>
        <v>17</v>
      </c>
      <c r="B230" s="121" t="s">
        <v>135</v>
      </c>
      <c r="C230" s="122">
        <f t="shared" si="118"/>
        <v>17</v>
      </c>
      <c r="D230" s="132" t="str">
        <f t="shared" si="119"/>
        <v>JUMPER-3 FW18023</v>
      </c>
      <c r="E230" s="143" t="s">
        <v>47</v>
      </c>
      <c r="F230" s="137">
        <v>20</v>
      </c>
      <c r="G230" s="123"/>
      <c r="H230" s="123">
        <v>6</v>
      </c>
      <c r="I230" s="158">
        <v>2</v>
      </c>
      <c r="J230" s="134"/>
      <c r="K230" s="137">
        <v>1</v>
      </c>
      <c r="L230" s="123">
        <f>SUM(F230:J230)*K230</f>
        <v>28</v>
      </c>
      <c r="M230" s="124">
        <f t="shared" si="115"/>
        <v>9.1</v>
      </c>
      <c r="N230" s="124">
        <f t="shared" si="116"/>
        <v>10.1</v>
      </c>
      <c r="O230" s="125" t="s">
        <v>48</v>
      </c>
    </row>
    <row r="231" spans="1:16" ht="15.75" thickBot="1">
      <c r="A231" s="126"/>
      <c r="B231" s="140"/>
      <c r="C231" s="141"/>
      <c r="D231" s="127"/>
      <c r="E231" s="128"/>
      <c r="F231" s="128"/>
      <c r="G231" s="128"/>
      <c r="H231" s="129"/>
      <c r="I231" s="129"/>
      <c r="J231" s="160"/>
      <c r="K231" s="149">
        <f>SUM(K224:K230)</f>
        <v>17</v>
      </c>
      <c r="L231" s="150">
        <f>SUM(L224:L230)</f>
        <v>500</v>
      </c>
      <c r="M231" s="151">
        <f>SUM(M224:M230)</f>
        <v>162.5</v>
      </c>
      <c r="N231" s="151">
        <f>SUM(N224:N230)</f>
        <v>179.5</v>
      </c>
      <c r="O231" s="150"/>
    </row>
    <row r="232" spans="1:16" ht="15.75" thickBot="1"/>
    <row r="233" spans="1:16" ht="27" thickBot="1">
      <c r="A233" s="255" t="s">
        <v>131</v>
      </c>
      <c r="B233" s="256"/>
      <c r="C233" s="257"/>
      <c r="D233" s="130" t="s">
        <v>136</v>
      </c>
      <c r="E233" s="138" t="s">
        <v>3</v>
      </c>
      <c r="F233" s="139" t="s">
        <v>12</v>
      </c>
      <c r="G233" s="108" t="s">
        <v>13</v>
      </c>
      <c r="H233" s="108" t="s">
        <v>14</v>
      </c>
      <c r="I233" s="109" t="s">
        <v>15</v>
      </c>
      <c r="J233" s="159" t="s">
        <v>16</v>
      </c>
      <c r="K233" s="135" t="s">
        <v>132</v>
      </c>
      <c r="L233" s="110" t="s">
        <v>1</v>
      </c>
      <c r="M233" s="111" t="s">
        <v>49</v>
      </c>
      <c r="N233" s="112" t="s">
        <v>133</v>
      </c>
      <c r="O233" s="113" t="s">
        <v>134</v>
      </c>
    </row>
    <row r="234" spans="1:16">
      <c r="A234" s="114" t="s">
        <v>18</v>
      </c>
      <c r="B234" s="115" t="s">
        <v>135</v>
      </c>
      <c r="C234" s="116">
        <f>+K234</f>
        <v>4</v>
      </c>
      <c r="D234" s="131" t="s">
        <v>144</v>
      </c>
      <c r="E234" s="142" t="s">
        <v>47</v>
      </c>
      <c r="F234" s="136">
        <v>30</v>
      </c>
      <c r="G234" s="117"/>
      <c r="H234" s="117"/>
      <c r="I234" s="157"/>
      <c r="J234" s="133"/>
      <c r="K234" s="136">
        <v>4</v>
      </c>
      <c r="L234" s="117">
        <f t="shared" ref="L234:L240" si="120">SUM(F234:J234)*K234</f>
        <v>120</v>
      </c>
      <c r="M234" s="118">
        <f>0.325*L234</f>
        <v>39</v>
      </c>
      <c r="N234" s="118">
        <f>+M234+K234</f>
        <v>43</v>
      </c>
      <c r="O234" s="119" t="s">
        <v>48</v>
      </c>
    </row>
    <row r="235" spans="1:16">
      <c r="A235" s="120">
        <f t="shared" ref="A235:A240" si="121">+C234+1</f>
        <v>5</v>
      </c>
      <c r="B235" s="121" t="s">
        <v>135</v>
      </c>
      <c r="C235" s="122">
        <f t="shared" ref="C235:C240" si="122">+C234+K235</f>
        <v>9</v>
      </c>
      <c r="D235" s="132" t="str">
        <f t="shared" ref="D235:D241" si="123">+D234</f>
        <v>JUMPER-1 FW18022</v>
      </c>
      <c r="E235" s="143" t="s">
        <v>47</v>
      </c>
      <c r="F235" s="137"/>
      <c r="G235" s="123">
        <v>30</v>
      </c>
      <c r="H235" s="123"/>
      <c r="I235" s="158"/>
      <c r="J235" s="134"/>
      <c r="K235" s="137">
        <v>5</v>
      </c>
      <c r="L235" s="123">
        <f t="shared" si="120"/>
        <v>150</v>
      </c>
      <c r="M235" s="124">
        <f t="shared" ref="M235:M240" si="124">0.325*L235</f>
        <v>48.75</v>
      </c>
      <c r="N235" s="124">
        <f t="shared" ref="N235:N240" si="125">+M235+K235</f>
        <v>53.75</v>
      </c>
      <c r="O235" s="125" t="s">
        <v>48</v>
      </c>
    </row>
    <row r="236" spans="1:16">
      <c r="A236" s="120">
        <f t="shared" si="121"/>
        <v>10</v>
      </c>
      <c r="B236" s="121" t="s">
        <v>135</v>
      </c>
      <c r="C236" s="122">
        <f t="shared" si="122"/>
        <v>15</v>
      </c>
      <c r="D236" s="132" t="str">
        <f t="shared" si="123"/>
        <v>JUMPER-1 FW18022</v>
      </c>
      <c r="E236" s="143" t="s">
        <v>47</v>
      </c>
      <c r="F236" s="137"/>
      <c r="G236" s="123"/>
      <c r="H236" s="123">
        <v>30</v>
      </c>
      <c r="I236" s="158"/>
      <c r="J236" s="134"/>
      <c r="K236" s="137">
        <v>6</v>
      </c>
      <c r="L236" s="123">
        <f t="shared" si="120"/>
        <v>180</v>
      </c>
      <c r="M236" s="124">
        <f t="shared" si="124"/>
        <v>58.5</v>
      </c>
      <c r="N236" s="124">
        <f t="shared" si="125"/>
        <v>64.5</v>
      </c>
      <c r="O236" s="125" t="s">
        <v>48</v>
      </c>
    </row>
    <row r="237" spans="1:16">
      <c r="A237" s="120">
        <f t="shared" si="121"/>
        <v>16</v>
      </c>
      <c r="B237" s="121" t="s">
        <v>135</v>
      </c>
      <c r="C237" s="122">
        <f t="shared" si="122"/>
        <v>16</v>
      </c>
      <c r="D237" s="132" t="str">
        <f t="shared" si="123"/>
        <v>JUMPER-1 FW18022</v>
      </c>
      <c r="E237" s="143" t="s">
        <v>47</v>
      </c>
      <c r="F237" s="137"/>
      <c r="G237" s="123"/>
      <c r="H237" s="123">
        <v>19</v>
      </c>
      <c r="I237" s="158"/>
      <c r="J237" s="134"/>
      <c r="K237" s="137">
        <v>1</v>
      </c>
      <c r="L237" s="123">
        <f t="shared" si="120"/>
        <v>19</v>
      </c>
      <c r="M237" s="124">
        <f t="shared" si="124"/>
        <v>6.1749999999999998</v>
      </c>
      <c r="N237" s="124">
        <f t="shared" si="125"/>
        <v>7.1749999999999998</v>
      </c>
      <c r="O237" s="125" t="s">
        <v>48</v>
      </c>
      <c r="P237">
        <v>23</v>
      </c>
    </row>
    <row r="238" spans="1:16">
      <c r="A238" s="120">
        <f t="shared" si="121"/>
        <v>17</v>
      </c>
      <c r="B238" s="121" t="s">
        <v>135</v>
      </c>
      <c r="C238" s="122">
        <f t="shared" si="122"/>
        <v>20</v>
      </c>
      <c r="D238" s="132" t="str">
        <f t="shared" si="123"/>
        <v>JUMPER-1 FW18022</v>
      </c>
      <c r="E238" s="143" t="s">
        <v>47</v>
      </c>
      <c r="F238" s="137"/>
      <c r="G238" s="123"/>
      <c r="H238" s="123"/>
      <c r="I238" s="158">
        <v>30</v>
      </c>
      <c r="J238" s="134"/>
      <c r="K238" s="137">
        <v>4</v>
      </c>
      <c r="L238" s="123">
        <f t="shared" si="120"/>
        <v>120</v>
      </c>
      <c r="M238" s="124">
        <f t="shared" si="124"/>
        <v>39</v>
      </c>
      <c r="N238" s="124">
        <f t="shared" si="125"/>
        <v>43</v>
      </c>
      <c r="O238" s="125" t="s">
        <v>48</v>
      </c>
    </row>
    <row r="239" spans="1:16">
      <c r="A239" s="120">
        <f t="shared" si="121"/>
        <v>21</v>
      </c>
      <c r="B239" s="121" t="s">
        <v>135</v>
      </c>
      <c r="C239" s="122">
        <f t="shared" si="122"/>
        <v>21</v>
      </c>
      <c r="D239" s="132" t="str">
        <f t="shared" si="123"/>
        <v>JUMPER-1 FW18022</v>
      </c>
      <c r="E239" s="143" t="s">
        <v>47</v>
      </c>
      <c r="F239" s="137"/>
      <c r="G239" s="123"/>
      <c r="H239" s="123"/>
      <c r="I239" s="158"/>
      <c r="J239" s="134">
        <v>25</v>
      </c>
      <c r="K239" s="137">
        <v>1</v>
      </c>
      <c r="L239" s="123">
        <f t="shared" si="120"/>
        <v>25</v>
      </c>
      <c r="M239" s="124">
        <f t="shared" si="124"/>
        <v>8.125</v>
      </c>
      <c r="N239" s="124">
        <f t="shared" si="125"/>
        <v>9.125</v>
      </c>
      <c r="O239" s="125" t="s">
        <v>48</v>
      </c>
    </row>
    <row r="240" spans="1:16">
      <c r="A240" s="120">
        <f t="shared" si="121"/>
        <v>22</v>
      </c>
      <c r="B240" s="121" t="s">
        <v>135</v>
      </c>
      <c r="C240" s="122">
        <f t="shared" si="122"/>
        <v>22</v>
      </c>
      <c r="D240" s="132" t="str">
        <f t="shared" si="123"/>
        <v>JUMPER-1 FW18022</v>
      </c>
      <c r="E240" s="143" t="s">
        <v>47</v>
      </c>
      <c r="F240" s="137">
        <v>15</v>
      </c>
      <c r="G240" s="123">
        <v>16</v>
      </c>
      <c r="H240" s="123"/>
      <c r="I240" s="158"/>
      <c r="J240" s="134"/>
      <c r="K240" s="137">
        <v>1</v>
      </c>
      <c r="L240" s="123">
        <f t="shared" si="120"/>
        <v>31</v>
      </c>
      <c r="M240" s="124">
        <f t="shared" si="124"/>
        <v>10.075000000000001</v>
      </c>
      <c r="N240" s="124">
        <f t="shared" si="125"/>
        <v>11.075000000000001</v>
      </c>
      <c r="O240" s="125" t="s">
        <v>48</v>
      </c>
    </row>
    <row r="241" spans="1:16" ht="15.75" thickBot="1">
      <c r="A241" s="120">
        <f>+C240+1</f>
        <v>23</v>
      </c>
      <c r="B241" s="121" t="s">
        <v>135</v>
      </c>
      <c r="C241" s="122">
        <f>+C240+K241</f>
        <v>23</v>
      </c>
      <c r="D241" s="132" t="str">
        <f t="shared" si="123"/>
        <v>JUMPER-1 FW18022</v>
      </c>
      <c r="E241" s="143" t="s">
        <v>47</v>
      </c>
      <c r="F241" s="137"/>
      <c r="G241" s="123"/>
      <c r="H241" s="123"/>
      <c r="I241" s="158">
        <v>16</v>
      </c>
      <c r="J241" s="134">
        <v>8</v>
      </c>
      <c r="K241" s="137">
        <v>1</v>
      </c>
      <c r="L241" s="123">
        <f>SUM(F241:J241)*K241</f>
        <v>24</v>
      </c>
      <c r="M241" s="124">
        <f>0.325*L241</f>
        <v>7.8000000000000007</v>
      </c>
      <c r="N241" s="124">
        <f>+M241+K241</f>
        <v>8.8000000000000007</v>
      </c>
      <c r="O241" s="125" t="s">
        <v>48</v>
      </c>
    </row>
    <row r="242" spans="1:16" ht="15.75" thickBot="1">
      <c r="A242" s="126"/>
      <c r="B242" s="140"/>
      <c r="C242" s="141"/>
      <c r="D242" s="127"/>
      <c r="E242" s="128"/>
      <c r="F242" s="128"/>
      <c r="G242" s="128"/>
      <c r="H242" s="129"/>
      <c r="I242" s="129"/>
      <c r="J242" s="160"/>
      <c r="K242" s="149">
        <f>SUM(K234:K241)</f>
        <v>23</v>
      </c>
      <c r="L242" s="150">
        <f>SUM(L234:L241)</f>
        <v>669</v>
      </c>
      <c r="M242" s="151">
        <f>SUM(M234:M241)</f>
        <v>217.42500000000001</v>
      </c>
      <c r="N242" s="151">
        <f>SUM(N234:N241)</f>
        <v>240.42500000000001</v>
      </c>
      <c r="O242" s="150"/>
    </row>
    <row r="243" spans="1:16" ht="15.75" thickBot="1"/>
    <row r="244" spans="1:16" ht="27" thickBot="1">
      <c r="A244" s="255" t="s">
        <v>131</v>
      </c>
      <c r="B244" s="256"/>
      <c r="C244" s="257"/>
      <c r="D244" s="130" t="s">
        <v>136</v>
      </c>
      <c r="E244" s="138" t="s">
        <v>3</v>
      </c>
      <c r="F244" s="139" t="s">
        <v>12</v>
      </c>
      <c r="G244" s="108" t="s">
        <v>13</v>
      </c>
      <c r="H244" s="108" t="s">
        <v>14</v>
      </c>
      <c r="I244" s="109" t="s">
        <v>15</v>
      </c>
      <c r="J244" s="159" t="s">
        <v>16</v>
      </c>
      <c r="K244" s="135" t="s">
        <v>132</v>
      </c>
      <c r="L244" s="110" t="s">
        <v>1</v>
      </c>
      <c r="M244" s="111" t="s">
        <v>49</v>
      </c>
      <c r="N244" s="112" t="s">
        <v>133</v>
      </c>
      <c r="O244" s="113" t="s">
        <v>134</v>
      </c>
    </row>
    <row r="245" spans="1:16">
      <c r="A245" s="114" t="s">
        <v>18</v>
      </c>
      <c r="B245" s="115" t="s">
        <v>135</v>
      </c>
      <c r="C245" s="116">
        <f>+K245</f>
        <v>2</v>
      </c>
      <c r="D245" s="131" t="s">
        <v>145</v>
      </c>
      <c r="E245" s="142" t="s">
        <v>47</v>
      </c>
      <c r="F245" s="136">
        <v>30</v>
      </c>
      <c r="G245" s="117"/>
      <c r="H245" s="117"/>
      <c r="I245" s="157"/>
      <c r="J245" s="133"/>
      <c r="K245" s="136">
        <v>2</v>
      </c>
      <c r="L245" s="117">
        <f>SUM(F245:J245)*K245</f>
        <v>60</v>
      </c>
      <c r="M245" s="118">
        <f>0.325*L245</f>
        <v>19.5</v>
      </c>
      <c r="N245" s="118">
        <f>+M245+K245</f>
        <v>21.5</v>
      </c>
      <c r="O245" s="119" t="s">
        <v>48</v>
      </c>
    </row>
    <row r="246" spans="1:16">
      <c r="A246" s="120">
        <f>+C245+1</f>
        <v>3</v>
      </c>
      <c r="B246" s="121" t="s">
        <v>135</v>
      </c>
      <c r="C246" s="122">
        <f>+C245+K246</f>
        <v>3</v>
      </c>
      <c r="D246" s="132" t="str">
        <f>+D245</f>
        <v>JUMPER-2 FW18058</v>
      </c>
      <c r="E246" s="143" t="s">
        <v>47</v>
      </c>
      <c r="F246" s="137"/>
      <c r="G246" s="123">
        <v>30</v>
      </c>
      <c r="H246" s="123"/>
      <c r="I246" s="158"/>
      <c r="J246" s="134"/>
      <c r="K246" s="137">
        <v>1</v>
      </c>
      <c r="L246" s="123">
        <f>SUM(F246:J246)*K246</f>
        <v>30</v>
      </c>
      <c r="M246" s="124">
        <f>0.325*L246</f>
        <v>9.75</v>
      </c>
      <c r="N246" s="124">
        <f>+M246+K246</f>
        <v>10.75</v>
      </c>
      <c r="O246" s="125" t="s">
        <v>48</v>
      </c>
    </row>
    <row r="247" spans="1:16">
      <c r="A247" s="120">
        <f>+C246+1</f>
        <v>4</v>
      </c>
      <c r="B247" s="121" t="s">
        <v>135</v>
      </c>
      <c r="C247" s="122">
        <f>+C246+K247</f>
        <v>7</v>
      </c>
      <c r="D247" s="132" t="str">
        <f>+D246</f>
        <v>JUMPER-2 FW18058</v>
      </c>
      <c r="E247" s="143" t="s">
        <v>47</v>
      </c>
      <c r="F247" s="137"/>
      <c r="G247" s="123"/>
      <c r="H247" s="123">
        <v>30</v>
      </c>
      <c r="I247" s="158"/>
      <c r="J247" s="134"/>
      <c r="K247" s="137">
        <v>4</v>
      </c>
      <c r="L247" s="123">
        <f>SUM(F247:J247)*K247</f>
        <v>120</v>
      </c>
      <c r="M247" s="124">
        <f>0.325*L247</f>
        <v>39</v>
      </c>
      <c r="N247" s="124">
        <f>+M247+K247</f>
        <v>43</v>
      </c>
      <c r="O247" s="125" t="s">
        <v>48</v>
      </c>
      <c r="P247">
        <v>24</v>
      </c>
    </row>
    <row r="248" spans="1:16">
      <c r="A248" s="120">
        <f>+C247+1</f>
        <v>8</v>
      </c>
      <c r="B248" s="121" t="s">
        <v>135</v>
      </c>
      <c r="C248" s="122">
        <f>+C247+K248</f>
        <v>9</v>
      </c>
      <c r="D248" s="132" t="str">
        <f>+D247</f>
        <v>JUMPER-2 FW18058</v>
      </c>
      <c r="E248" s="143" t="s">
        <v>47</v>
      </c>
      <c r="F248" s="137"/>
      <c r="G248" s="123"/>
      <c r="H248" s="123"/>
      <c r="I248" s="158">
        <v>30</v>
      </c>
      <c r="J248" s="134"/>
      <c r="K248" s="137">
        <v>2</v>
      </c>
      <c r="L248" s="123">
        <f>SUM(F248:J248)*K248</f>
        <v>60</v>
      </c>
      <c r="M248" s="124">
        <f>0.325*L248</f>
        <v>19.5</v>
      </c>
      <c r="N248" s="124">
        <f>+M248+K248</f>
        <v>21.5</v>
      </c>
      <c r="O248" s="125" t="s">
        <v>48</v>
      </c>
    </row>
    <row r="249" spans="1:16" ht="15.75" thickBot="1">
      <c r="A249" s="120">
        <f>+C248+1</f>
        <v>10</v>
      </c>
      <c r="B249" s="121" t="s">
        <v>135</v>
      </c>
      <c r="C249" s="122">
        <f>+C248+K249</f>
        <v>10</v>
      </c>
      <c r="D249" s="132" t="str">
        <f>+D248</f>
        <v>JUMPER-2 FW18058</v>
      </c>
      <c r="E249" s="143" t="s">
        <v>47</v>
      </c>
      <c r="F249" s="137"/>
      <c r="G249" s="123"/>
      <c r="H249" s="123"/>
      <c r="I249" s="158"/>
      <c r="J249" s="134">
        <v>14</v>
      </c>
      <c r="K249" s="137">
        <v>1</v>
      </c>
      <c r="L249" s="123">
        <f>SUM(F249:J249)*K249</f>
        <v>14</v>
      </c>
      <c r="M249" s="124">
        <f>0.325*L249</f>
        <v>4.55</v>
      </c>
      <c r="N249" s="124">
        <f>+M249+K249</f>
        <v>5.55</v>
      </c>
      <c r="O249" s="125" t="s">
        <v>48</v>
      </c>
    </row>
    <row r="250" spans="1:16" ht="15.75" thickBot="1">
      <c r="A250" s="126"/>
      <c r="B250" s="140"/>
      <c r="C250" s="141"/>
      <c r="D250" s="127"/>
      <c r="E250" s="128"/>
      <c r="F250" s="128"/>
      <c r="G250" s="128"/>
      <c r="H250" s="129"/>
      <c r="I250" s="129"/>
      <c r="J250" s="160"/>
      <c r="K250" s="149">
        <f>SUM(K245:K249)</f>
        <v>10</v>
      </c>
      <c r="L250" s="150">
        <f>SUM(L245:L249)</f>
        <v>284</v>
      </c>
      <c r="M250" s="151">
        <f>SUM(M245:M249)</f>
        <v>92.3</v>
      </c>
      <c r="N250" s="151">
        <f>SUM(N245:N249)</f>
        <v>102.3</v>
      </c>
      <c r="O250" s="150"/>
    </row>
    <row r="251" spans="1:16" ht="15.75" thickBot="1"/>
    <row r="252" spans="1:16" ht="27" thickBot="1">
      <c r="A252" s="255" t="s">
        <v>131</v>
      </c>
      <c r="B252" s="256"/>
      <c r="C252" s="257"/>
      <c r="D252" s="130" t="s">
        <v>136</v>
      </c>
      <c r="E252" s="138" t="s">
        <v>3</v>
      </c>
      <c r="F252" s="139" t="s">
        <v>12</v>
      </c>
      <c r="G252" s="108" t="s">
        <v>13</v>
      </c>
      <c r="H252" s="108" t="s">
        <v>14</v>
      </c>
      <c r="I252" s="109" t="s">
        <v>15</v>
      </c>
      <c r="J252" s="159" t="s">
        <v>16</v>
      </c>
      <c r="K252" s="135" t="s">
        <v>132</v>
      </c>
      <c r="L252" s="110" t="s">
        <v>1</v>
      </c>
      <c r="M252" s="111" t="s">
        <v>49</v>
      </c>
      <c r="N252" s="112" t="s">
        <v>133</v>
      </c>
      <c r="O252" s="113" t="s">
        <v>134</v>
      </c>
    </row>
    <row r="253" spans="1:16">
      <c r="A253" s="114" t="s">
        <v>18</v>
      </c>
      <c r="B253" s="115" t="s">
        <v>135</v>
      </c>
      <c r="C253" s="116">
        <f>+K253</f>
        <v>3</v>
      </c>
      <c r="D253" s="131" t="s">
        <v>146</v>
      </c>
      <c r="E253" s="142" t="s">
        <v>47</v>
      </c>
      <c r="F253" s="136">
        <v>30</v>
      </c>
      <c r="G253" s="117"/>
      <c r="H253" s="117"/>
      <c r="I253" s="157"/>
      <c r="J253" s="133"/>
      <c r="K253" s="136">
        <v>3</v>
      </c>
      <c r="L253" s="117">
        <f t="shared" ref="L253:L260" si="126">SUM(F253:J253)*K253</f>
        <v>90</v>
      </c>
      <c r="M253" s="118">
        <f t="shared" ref="M253:M260" si="127">0.325*L253</f>
        <v>29.25</v>
      </c>
      <c r="N253" s="118">
        <f t="shared" ref="N253:N260" si="128">+M253+K253</f>
        <v>32.25</v>
      </c>
      <c r="O253" s="119" t="s">
        <v>48</v>
      </c>
    </row>
    <row r="254" spans="1:16">
      <c r="A254" s="120">
        <f t="shared" ref="A254:A260" si="129">+C253+1</f>
        <v>4</v>
      </c>
      <c r="B254" s="121" t="s">
        <v>135</v>
      </c>
      <c r="C254" s="122">
        <f t="shared" ref="C254:C260" si="130">+C253+K254</f>
        <v>4</v>
      </c>
      <c r="D254" s="132" t="str">
        <f t="shared" ref="D254:D260" si="131">+D253</f>
        <v>JUMPER-9 FW18061</v>
      </c>
      <c r="E254" s="143" t="s">
        <v>47</v>
      </c>
      <c r="F254" s="137">
        <v>22</v>
      </c>
      <c r="G254" s="123"/>
      <c r="H254" s="123"/>
      <c r="I254" s="158"/>
      <c r="J254" s="134"/>
      <c r="K254" s="137">
        <v>1</v>
      </c>
      <c r="L254" s="123">
        <f t="shared" si="126"/>
        <v>22</v>
      </c>
      <c r="M254" s="124">
        <f t="shared" si="127"/>
        <v>7.15</v>
      </c>
      <c r="N254" s="124">
        <f t="shared" si="128"/>
        <v>8.15</v>
      </c>
      <c r="O254" s="125" t="s">
        <v>48</v>
      </c>
    </row>
    <row r="255" spans="1:16">
      <c r="A255" s="120">
        <f t="shared" si="129"/>
        <v>5</v>
      </c>
      <c r="B255" s="121" t="s">
        <v>135</v>
      </c>
      <c r="C255" s="122">
        <f t="shared" si="130"/>
        <v>9</v>
      </c>
      <c r="D255" s="132" t="str">
        <f t="shared" si="131"/>
        <v>JUMPER-9 FW18061</v>
      </c>
      <c r="E255" s="143" t="s">
        <v>47</v>
      </c>
      <c r="F255" s="137"/>
      <c r="G255" s="123">
        <v>30</v>
      </c>
      <c r="H255" s="123"/>
      <c r="I255" s="158"/>
      <c r="J255" s="134"/>
      <c r="K255" s="137">
        <v>5</v>
      </c>
      <c r="L255" s="123">
        <f t="shared" si="126"/>
        <v>150</v>
      </c>
      <c r="M255" s="124">
        <f t="shared" si="127"/>
        <v>48.75</v>
      </c>
      <c r="N255" s="124">
        <f t="shared" si="128"/>
        <v>53.75</v>
      </c>
      <c r="O255" s="125" t="s">
        <v>48</v>
      </c>
    </row>
    <row r="256" spans="1:16">
      <c r="A256" s="120">
        <f t="shared" si="129"/>
        <v>10</v>
      </c>
      <c r="B256" s="121" t="s">
        <v>135</v>
      </c>
      <c r="C256" s="122">
        <f t="shared" si="130"/>
        <v>15</v>
      </c>
      <c r="D256" s="132" t="str">
        <f t="shared" si="131"/>
        <v>JUMPER-9 FW18061</v>
      </c>
      <c r="E256" s="143" t="s">
        <v>47</v>
      </c>
      <c r="F256" s="137"/>
      <c r="G256" s="123"/>
      <c r="H256" s="123">
        <v>30</v>
      </c>
      <c r="I256" s="158"/>
      <c r="J256" s="134"/>
      <c r="K256" s="137">
        <v>6</v>
      </c>
      <c r="L256" s="123">
        <f t="shared" si="126"/>
        <v>180</v>
      </c>
      <c r="M256" s="124">
        <f t="shared" si="127"/>
        <v>58.5</v>
      </c>
      <c r="N256" s="124">
        <f t="shared" si="128"/>
        <v>64.5</v>
      </c>
      <c r="O256" s="125" t="s">
        <v>48</v>
      </c>
      <c r="P256">
        <v>25</v>
      </c>
    </row>
    <row r="257" spans="1:16">
      <c r="A257" s="120">
        <f t="shared" si="129"/>
        <v>16</v>
      </c>
      <c r="B257" s="121" t="s">
        <v>135</v>
      </c>
      <c r="C257" s="122">
        <f t="shared" si="130"/>
        <v>19</v>
      </c>
      <c r="D257" s="132" t="str">
        <f t="shared" si="131"/>
        <v>JUMPER-9 FW18061</v>
      </c>
      <c r="E257" s="143" t="s">
        <v>47</v>
      </c>
      <c r="F257" s="137"/>
      <c r="G257" s="123"/>
      <c r="H257" s="123"/>
      <c r="I257" s="158">
        <v>30</v>
      </c>
      <c r="J257" s="134"/>
      <c r="K257" s="137">
        <v>4</v>
      </c>
      <c r="L257" s="123">
        <f t="shared" si="126"/>
        <v>120</v>
      </c>
      <c r="M257" s="124">
        <f t="shared" si="127"/>
        <v>39</v>
      </c>
      <c r="N257" s="124">
        <f t="shared" si="128"/>
        <v>43</v>
      </c>
      <c r="O257" s="125" t="s">
        <v>48</v>
      </c>
    </row>
    <row r="258" spans="1:16">
      <c r="A258" s="120">
        <f t="shared" si="129"/>
        <v>20</v>
      </c>
      <c r="B258" s="121" t="s">
        <v>135</v>
      </c>
      <c r="C258" s="122">
        <f t="shared" si="130"/>
        <v>20</v>
      </c>
      <c r="D258" s="132" t="str">
        <f t="shared" si="131"/>
        <v>JUMPER-9 FW18061</v>
      </c>
      <c r="E258" s="143" t="s">
        <v>47</v>
      </c>
      <c r="F258" s="137"/>
      <c r="G258" s="123"/>
      <c r="H258" s="123"/>
      <c r="I258" s="158"/>
      <c r="J258" s="134">
        <v>24</v>
      </c>
      <c r="K258" s="137">
        <v>1</v>
      </c>
      <c r="L258" s="123">
        <f t="shared" si="126"/>
        <v>24</v>
      </c>
      <c r="M258" s="124">
        <f t="shared" si="127"/>
        <v>7.8000000000000007</v>
      </c>
      <c r="N258" s="124">
        <f t="shared" si="128"/>
        <v>8.8000000000000007</v>
      </c>
      <c r="O258" s="125" t="s">
        <v>48</v>
      </c>
    </row>
    <row r="259" spans="1:16">
      <c r="A259" s="120">
        <f t="shared" si="129"/>
        <v>21</v>
      </c>
      <c r="B259" s="121" t="s">
        <v>135</v>
      </c>
      <c r="C259" s="122">
        <f t="shared" si="130"/>
        <v>21</v>
      </c>
      <c r="D259" s="132" t="str">
        <f t="shared" si="131"/>
        <v>JUMPER-9 FW18061</v>
      </c>
      <c r="E259" s="143" t="s">
        <v>47</v>
      </c>
      <c r="F259" s="137"/>
      <c r="G259" s="123">
        <v>4</v>
      </c>
      <c r="H259" s="123">
        <v>5</v>
      </c>
      <c r="I259" s="158">
        <v>2</v>
      </c>
      <c r="J259" s="134">
        <v>4</v>
      </c>
      <c r="K259" s="137">
        <v>1</v>
      </c>
      <c r="L259" s="123">
        <f t="shared" si="126"/>
        <v>15</v>
      </c>
      <c r="M259" s="124">
        <f t="shared" si="127"/>
        <v>4.875</v>
      </c>
      <c r="N259" s="124">
        <f t="shared" si="128"/>
        <v>5.875</v>
      </c>
      <c r="O259" s="125" t="s">
        <v>48</v>
      </c>
    </row>
    <row r="260" spans="1:16" ht="15.75" thickBot="1">
      <c r="A260" s="120">
        <f t="shared" si="129"/>
        <v>22</v>
      </c>
      <c r="B260" s="121" t="s">
        <v>135</v>
      </c>
      <c r="C260" s="122">
        <f t="shared" si="130"/>
        <v>22</v>
      </c>
      <c r="D260" s="132" t="str">
        <f t="shared" si="131"/>
        <v>JUMPER-9 FW18061</v>
      </c>
      <c r="E260" s="143" t="s">
        <v>47</v>
      </c>
      <c r="F260" s="137"/>
      <c r="G260" s="123"/>
      <c r="H260" s="123">
        <v>10</v>
      </c>
      <c r="I260" s="158">
        <v>7</v>
      </c>
      <c r="J260" s="134"/>
      <c r="K260" s="137">
        <v>1</v>
      </c>
      <c r="L260" s="123">
        <f t="shared" si="126"/>
        <v>17</v>
      </c>
      <c r="M260" s="124">
        <f t="shared" si="127"/>
        <v>5.5250000000000004</v>
      </c>
      <c r="N260" s="124">
        <f t="shared" si="128"/>
        <v>6.5250000000000004</v>
      </c>
      <c r="O260" s="125" t="s">
        <v>48</v>
      </c>
    </row>
    <row r="261" spans="1:16" ht="15.75" thickBot="1">
      <c r="A261" s="126"/>
      <c r="B261" s="140"/>
      <c r="C261" s="141"/>
      <c r="D261" s="127"/>
      <c r="E261" s="128"/>
      <c r="F261" s="128"/>
      <c r="G261" s="128"/>
      <c r="H261" s="129"/>
      <c r="I261" s="129"/>
      <c r="J261" s="160"/>
      <c r="K261" s="149">
        <f>SUM(K253:K260)</f>
        <v>22</v>
      </c>
      <c r="L261" s="150">
        <f>SUM(L253:L260)</f>
        <v>618</v>
      </c>
      <c r="M261" s="151">
        <f>SUM(M253:M260)</f>
        <v>200.85000000000002</v>
      </c>
      <c r="N261" s="151">
        <f>SUM(N253:N260)</f>
        <v>222.85000000000002</v>
      </c>
      <c r="O261" s="150"/>
    </row>
    <row r="262" spans="1:16" ht="15.75" thickBot="1"/>
    <row r="263" spans="1:16" ht="27" thickBot="1">
      <c r="A263" s="255" t="s">
        <v>131</v>
      </c>
      <c r="B263" s="256"/>
      <c r="C263" s="257"/>
      <c r="D263" s="130" t="s">
        <v>136</v>
      </c>
      <c r="E263" s="138" t="s">
        <v>3</v>
      </c>
      <c r="F263" s="139" t="s">
        <v>12</v>
      </c>
      <c r="G263" s="108" t="s">
        <v>13</v>
      </c>
      <c r="H263" s="108" t="s">
        <v>14</v>
      </c>
      <c r="I263" s="109" t="s">
        <v>15</v>
      </c>
      <c r="J263" s="159" t="s">
        <v>16</v>
      </c>
      <c r="K263" s="135" t="s">
        <v>132</v>
      </c>
      <c r="L263" s="110" t="s">
        <v>1</v>
      </c>
      <c r="M263" s="111" t="s">
        <v>49</v>
      </c>
      <c r="N263" s="112" t="s">
        <v>133</v>
      </c>
      <c r="O263" s="113" t="s">
        <v>134</v>
      </c>
      <c r="P263" s="187"/>
    </row>
    <row r="264" spans="1:16">
      <c r="A264" s="114" t="s">
        <v>18</v>
      </c>
      <c r="B264" s="115" t="s">
        <v>135</v>
      </c>
      <c r="C264" s="116">
        <f>+K264</f>
        <v>2</v>
      </c>
      <c r="D264" s="131" t="s">
        <v>147</v>
      </c>
      <c r="E264" s="142" t="s">
        <v>43</v>
      </c>
      <c r="F264" s="136">
        <v>30</v>
      </c>
      <c r="G264" s="117"/>
      <c r="H264" s="117"/>
      <c r="I264" s="157"/>
      <c r="J264" s="133"/>
      <c r="K264" s="136">
        <v>2</v>
      </c>
      <c r="L264" s="117">
        <f t="shared" ref="L264:L270" si="132">SUM(F264:J264)*K264</f>
        <v>60</v>
      </c>
      <c r="M264" s="118">
        <f t="shared" ref="M264:M270" si="133">0.325*L264</f>
        <v>19.5</v>
      </c>
      <c r="N264" s="118">
        <f t="shared" ref="N264:N270" si="134">+M264+K264</f>
        <v>21.5</v>
      </c>
      <c r="O264" s="119" t="s">
        <v>48</v>
      </c>
    </row>
    <row r="265" spans="1:16">
      <c r="A265" s="120">
        <f t="shared" ref="A265:A270" si="135">+C264+1</f>
        <v>3</v>
      </c>
      <c r="B265" s="121" t="s">
        <v>135</v>
      </c>
      <c r="C265" s="122">
        <f t="shared" ref="C265:C270" si="136">+C264+K265</f>
        <v>5</v>
      </c>
      <c r="D265" s="132" t="str">
        <f t="shared" ref="D265:D270" si="137">+D264</f>
        <v>JUMPER FW18023</v>
      </c>
      <c r="E265" s="143" t="s">
        <v>43</v>
      </c>
      <c r="F265" s="137"/>
      <c r="G265" s="123">
        <v>30</v>
      </c>
      <c r="H265" s="123"/>
      <c r="I265" s="158"/>
      <c r="J265" s="134"/>
      <c r="K265" s="137">
        <v>3</v>
      </c>
      <c r="L265" s="123">
        <f t="shared" si="132"/>
        <v>90</v>
      </c>
      <c r="M265" s="124">
        <f t="shared" si="133"/>
        <v>29.25</v>
      </c>
      <c r="N265" s="124">
        <f t="shared" si="134"/>
        <v>32.25</v>
      </c>
      <c r="O265" s="125" t="s">
        <v>48</v>
      </c>
    </row>
    <row r="266" spans="1:16">
      <c r="A266" s="120">
        <f t="shared" si="135"/>
        <v>6</v>
      </c>
      <c r="B266" s="121" t="s">
        <v>135</v>
      </c>
      <c r="C266" s="122">
        <f t="shared" si="136"/>
        <v>8</v>
      </c>
      <c r="D266" s="132" t="str">
        <f t="shared" si="137"/>
        <v>JUMPER FW18023</v>
      </c>
      <c r="E266" s="143" t="s">
        <v>43</v>
      </c>
      <c r="F266" s="137"/>
      <c r="G266" s="123"/>
      <c r="H266" s="123">
        <v>30</v>
      </c>
      <c r="I266" s="158"/>
      <c r="J266" s="134"/>
      <c r="K266" s="137">
        <v>3</v>
      </c>
      <c r="L266" s="123">
        <f t="shared" si="132"/>
        <v>90</v>
      </c>
      <c r="M266" s="124">
        <f t="shared" si="133"/>
        <v>29.25</v>
      </c>
      <c r="N266" s="124">
        <f t="shared" si="134"/>
        <v>32.25</v>
      </c>
      <c r="O266" s="125" t="s">
        <v>48</v>
      </c>
    </row>
    <row r="267" spans="1:16">
      <c r="A267" s="120">
        <f t="shared" si="135"/>
        <v>9</v>
      </c>
      <c r="B267" s="121" t="s">
        <v>135</v>
      </c>
      <c r="C267" s="122">
        <f t="shared" si="136"/>
        <v>9</v>
      </c>
      <c r="D267" s="132" t="str">
        <f t="shared" si="137"/>
        <v>JUMPER FW18023</v>
      </c>
      <c r="E267" s="143" t="s">
        <v>43</v>
      </c>
      <c r="F267" s="137"/>
      <c r="G267" s="123"/>
      <c r="H267" s="123">
        <v>25</v>
      </c>
      <c r="I267" s="158"/>
      <c r="J267" s="134"/>
      <c r="K267" s="137">
        <v>1</v>
      </c>
      <c r="L267" s="123">
        <f t="shared" si="132"/>
        <v>25</v>
      </c>
      <c r="M267" s="124">
        <f t="shared" si="133"/>
        <v>8.125</v>
      </c>
      <c r="N267" s="124">
        <f t="shared" si="134"/>
        <v>9.125</v>
      </c>
      <c r="O267" s="125" t="s">
        <v>48</v>
      </c>
    </row>
    <row r="268" spans="1:16">
      <c r="A268" s="120">
        <f t="shared" si="135"/>
        <v>10</v>
      </c>
      <c r="B268" s="121" t="s">
        <v>135</v>
      </c>
      <c r="C268" s="122">
        <f t="shared" si="136"/>
        <v>12</v>
      </c>
      <c r="D268" s="132" t="str">
        <f t="shared" si="137"/>
        <v>JUMPER FW18023</v>
      </c>
      <c r="E268" s="143" t="s">
        <v>43</v>
      </c>
      <c r="F268" s="137"/>
      <c r="G268" s="123"/>
      <c r="H268" s="123"/>
      <c r="I268" s="158">
        <v>25</v>
      </c>
      <c r="J268" s="134"/>
      <c r="K268" s="137">
        <v>3</v>
      </c>
      <c r="L268" s="123">
        <f t="shared" si="132"/>
        <v>75</v>
      </c>
      <c r="M268" s="124">
        <f t="shared" si="133"/>
        <v>24.375</v>
      </c>
      <c r="N268" s="124">
        <f t="shared" si="134"/>
        <v>27.375</v>
      </c>
      <c r="O268" s="125" t="s">
        <v>48</v>
      </c>
    </row>
    <row r="269" spans="1:16">
      <c r="A269" s="120">
        <f t="shared" si="135"/>
        <v>13</v>
      </c>
      <c r="B269" s="121" t="s">
        <v>135</v>
      </c>
      <c r="C269" s="122">
        <f t="shared" si="136"/>
        <v>13</v>
      </c>
      <c r="D269" s="132" t="str">
        <f t="shared" si="137"/>
        <v>JUMPER FW18023</v>
      </c>
      <c r="E269" s="143" t="s">
        <v>43</v>
      </c>
      <c r="F269" s="137"/>
      <c r="G269" s="123"/>
      <c r="H269" s="123"/>
      <c r="I269" s="158"/>
      <c r="J269" s="134">
        <v>17</v>
      </c>
      <c r="K269" s="137">
        <v>1</v>
      </c>
      <c r="L269" s="123">
        <f t="shared" si="132"/>
        <v>17</v>
      </c>
      <c r="M269" s="124">
        <f t="shared" si="133"/>
        <v>5.5250000000000004</v>
      </c>
      <c r="N269" s="124">
        <f t="shared" si="134"/>
        <v>6.5250000000000004</v>
      </c>
      <c r="O269" s="125" t="s">
        <v>48</v>
      </c>
    </row>
    <row r="270" spans="1:16" ht="15.75" thickBot="1">
      <c r="A270" s="120">
        <f t="shared" si="135"/>
        <v>14</v>
      </c>
      <c r="B270" s="121" t="s">
        <v>135</v>
      </c>
      <c r="C270" s="122">
        <f t="shared" si="136"/>
        <v>14</v>
      </c>
      <c r="D270" s="132" t="str">
        <f t="shared" si="137"/>
        <v>JUMPER FW18023</v>
      </c>
      <c r="E270" s="143" t="s">
        <v>43</v>
      </c>
      <c r="F270" s="137">
        <v>18</v>
      </c>
      <c r="G270" s="123">
        <v>8</v>
      </c>
      <c r="H270" s="123"/>
      <c r="I270" s="158">
        <v>5</v>
      </c>
      <c r="J270" s="134"/>
      <c r="K270" s="137">
        <v>1</v>
      </c>
      <c r="L270" s="123">
        <f t="shared" si="132"/>
        <v>31</v>
      </c>
      <c r="M270" s="124">
        <f t="shared" si="133"/>
        <v>10.075000000000001</v>
      </c>
      <c r="N270" s="124">
        <f t="shared" si="134"/>
        <v>11.075000000000001</v>
      </c>
      <c r="O270" s="125" t="s">
        <v>48</v>
      </c>
    </row>
    <row r="271" spans="1:16" ht="15.75" thickBot="1">
      <c r="A271" s="126"/>
      <c r="B271" s="140"/>
      <c r="C271" s="141"/>
      <c r="D271" s="127"/>
      <c r="E271" s="128"/>
      <c r="F271" s="128"/>
      <c r="G271" s="128"/>
      <c r="H271" s="129"/>
      <c r="I271" s="129"/>
      <c r="J271" s="160"/>
      <c r="K271" s="149">
        <f>SUM(K264:K270)</f>
        <v>14</v>
      </c>
      <c r="L271" s="150">
        <f>SUM(L264:L270)</f>
        <v>388</v>
      </c>
      <c r="M271" s="151">
        <f>SUM(M264:M270)</f>
        <v>126.10000000000001</v>
      </c>
      <c r="N271" s="151">
        <f>SUM(N264:N270)</f>
        <v>140.1</v>
      </c>
      <c r="O271" s="150"/>
    </row>
    <row r="272" spans="1:16" ht="15.75" thickBot="1"/>
    <row r="273" spans="1:15" ht="27" thickBot="1">
      <c r="A273" s="255" t="s">
        <v>131</v>
      </c>
      <c r="B273" s="256"/>
      <c r="C273" s="257"/>
      <c r="D273" s="130" t="s">
        <v>136</v>
      </c>
      <c r="E273" s="138" t="s">
        <v>3</v>
      </c>
      <c r="F273" s="139" t="s">
        <v>12</v>
      </c>
      <c r="G273" s="108" t="s">
        <v>13</v>
      </c>
      <c r="H273" s="108" t="s">
        <v>14</v>
      </c>
      <c r="I273" s="109" t="s">
        <v>15</v>
      </c>
      <c r="J273" s="159" t="s">
        <v>16</v>
      </c>
      <c r="K273" s="135" t="s">
        <v>132</v>
      </c>
      <c r="L273" s="110" t="s">
        <v>1</v>
      </c>
      <c r="M273" s="111" t="s">
        <v>49</v>
      </c>
      <c r="N273" s="112" t="s">
        <v>133</v>
      </c>
      <c r="O273" s="113" t="s">
        <v>134</v>
      </c>
    </row>
    <row r="274" spans="1:15">
      <c r="A274" s="114" t="s">
        <v>18</v>
      </c>
      <c r="B274" s="115" t="s">
        <v>135</v>
      </c>
      <c r="C274" s="116">
        <f>+K274</f>
        <v>3</v>
      </c>
      <c r="D274" s="131" t="s">
        <v>148</v>
      </c>
      <c r="E274" s="142" t="s">
        <v>43</v>
      </c>
      <c r="F274" s="136">
        <v>30</v>
      </c>
      <c r="G274" s="117"/>
      <c r="H274" s="117"/>
      <c r="I274" s="157"/>
      <c r="J274" s="133"/>
      <c r="K274" s="136">
        <v>3</v>
      </c>
      <c r="L274" s="117">
        <f t="shared" ref="L274:L281" si="138">SUM(F274:J274)*K274</f>
        <v>90</v>
      </c>
      <c r="M274" s="118">
        <f t="shared" ref="M274:M281" si="139">0.325*L274</f>
        <v>29.25</v>
      </c>
      <c r="N274" s="118">
        <f t="shared" ref="N274:N281" si="140">+M274+K274</f>
        <v>32.25</v>
      </c>
      <c r="O274" s="119" t="s">
        <v>48</v>
      </c>
    </row>
    <row r="275" spans="1:15">
      <c r="A275" s="120">
        <f t="shared" ref="A275:A281" si="141">+C274+1</f>
        <v>4</v>
      </c>
      <c r="B275" s="121" t="s">
        <v>135</v>
      </c>
      <c r="C275" s="122">
        <f t="shared" ref="C275:C281" si="142">+C274+K275</f>
        <v>7</v>
      </c>
      <c r="D275" s="132" t="str">
        <f t="shared" ref="D275:D281" si="143">+D274</f>
        <v>JUMPER FW18060</v>
      </c>
      <c r="E275" s="143" t="s">
        <v>43</v>
      </c>
      <c r="F275" s="137"/>
      <c r="G275" s="123">
        <v>30</v>
      </c>
      <c r="H275" s="123"/>
      <c r="I275" s="158"/>
      <c r="J275" s="134"/>
      <c r="K275" s="137">
        <v>4</v>
      </c>
      <c r="L275" s="123">
        <f t="shared" si="138"/>
        <v>120</v>
      </c>
      <c r="M275" s="124">
        <f t="shared" si="139"/>
        <v>39</v>
      </c>
      <c r="N275" s="124">
        <f t="shared" si="140"/>
        <v>43</v>
      </c>
      <c r="O275" s="125" t="s">
        <v>48</v>
      </c>
    </row>
    <row r="276" spans="1:15">
      <c r="A276" s="120">
        <f t="shared" si="141"/>
        <v>8</v>
      </c>
      <c r="B276" s="121" t="s">
        <v>135</v>
      </c>
      <c r="C276" s="122">
        <f t="shared" si="142"/>
        <v>13</v>
      </c>
      <c r="D276" s="132" t="str">
        <f t="shared" si="143"/>
        <v>JUMPER FW18060</v>
      </c>
      <c r="E276" s="143" t="s">
        <v>43</v>
      </c>
      <c r="F276" s="137"/>
      <c r="G276" s="123"/>
      <c r="H276" s="123">
        <v>30</v>
      </c>
      <c r="I276" s="158"/>
      <c r="J276" s="134"/>
      <c r="K276" s="137">
        <v>6</v>
      </c>
      <c r="L276" s="123">
        <f t="shared" si="138"/>
        <v>180</v>
      </c>
      <c r="M276" s="124">
        <f t="shared" si="139"/>
        <v>58.5</v>
      </c>
      <c r="N276" s="124">
        <f t="shared" si="140"/>
        <v>64.5</v>
      </c>
      <c r="O276" s="125" t="s">
        <v>48</v>
      </c>
    </row>
    <row r="277" spans="1:15">
      <c r="A277" s="120">
        <f t="shared" si="141"/>
        <v>14</v>
      </c>
      <c r="B277" s="121" t="s">
        <v>135</v>
      </c>
      <c r="C277" s="122">
        <f t="shared" si="142"/>
        <v>14</v>
      </c>
      <c r="D277" s="132" t="str">
        <f t="shared" si="143"/>
        <v>JUMPER FW18060</v>
      </c>
      <c r="E277" s="143" t="s">
        <v>43</v>
      </c>
      <c r="F277" s="137"/>
      <c r="G277" s="123"/>
      <c r="H277" s="123">
        <v>25</v>
      </c>
      <c r="I277" s="158"/>
      <c r="J277" s="134"/>
      <c r="K277" s="137">
        <v>1</v>
      </c>
      <c r="L277" s="123">
        <f t="shared" si="138"/>
        <v>25</v>
      </c>
      <c r="M277" s="124">
        <f t="shared" si="139"/>
        <v>8.125</v>
      </c>
      <c r="N277" s="124">
        <f t="shared" si="140"/>
        <v>9.125</v>
      </c>
      <c r="O277" s="125" t="s">
        <v>48</v>
      </c>
    </row>
    <row r="278" spans="1:15">
      <c r="A278" s="120">
        <f t="shared" si="141"/>
        <v>15</v>
      </c>
      <c r="B278" s="121" t="s">
        <v>135</v>
      </c>
      <c r="C278" s="122">
        <f t="shared" si="142"/>
        <v>15</v>
      </c>
      <c r="D278" s="132" t="str">
        <f t="shared" si="143"/>
        <v>JUMPER FW18060</v>
      </c>
      <c r="E278" s="143" t="s">
        <v>43</v>
      </c>
      <c r="F278" s="137"/>
      <c r="G278" s="123"/>
      <c r="H278" s="123"/>
      <c r="I278" s="158">
        <v>30</v>
      </c>
      <c r="J278" s="134"/>
      <c r="K278" s="137">
        <v>1</v>
      </c>
      <c r="L278" s="123">
        <f t="shared" si="138"/>
        <v>30</v>
      </c>
      <c r="M278" s="124">
        <f t="shared" si="139"/>
        <v>9.75</v>
      </c>
      <c r="N278" s="124">
        <f t="shared" si="140"/>
        <v>10.75</v>
      </c>
      <c r="O278" s="125" t="s">
        <v>48</v>
      </c>
    </row>
    <row r="279" spans="1:15">
      <c r="A279" s="120">
        <f t="shared" si="141"/>
        <v>16</v>
      </c>
      <c r="B279" s="121" t="s">
        <v>135</v>
      </c>
      <c r="C279" s="122">
        <f t="shared" si="142"/>
        <v>16</v>
      </c>
      <c r="D279" s="132" t="str">
        <f t="shared" si="143"/>
        <v>JUMPER FW18060</v>
      </c>
      <c r="E279" s="143" t="s">
        <v>43</v>
      </c>
      <c r="F279" s="137"/>
      <c r="G279" s="123"/>
      <c r="H279" s="123"/>
      <c r="I279" s="158">
        <v>26</v>
      </c>
      <c r="J279" s="134"/>
      <c r="K279" s="137">
        <v>1</v>
      </c>
      <c r="L279" s="123">
        <f t="shared" si="138"/>
        <v>26</v>
      </c>
      <c r="M279" s="124">
        <f t="shared" si="139"/>
        <v>8.4500000000000011</v>
      </c>
      <c r="N279" s="124">
        <f t="shared" si="140"/>
        <v>9.4500000000000011</v>
      </c>
      <c r="O279" s="125" t="s">
        <v>48</v>
      </c>
    </row>
    <row r="280" spans="1:15">
      <c r="A280" s="120">
        <f t="shared" si="141"/>
        <v>17</v>
      </c>
      <c r="B280" s="121" t="s">
        <v>135</v>
      </c>
      <c r="C280" s="122">
        <f t="shared" si="142"/>
        <v>17</v>
      </c>
      <c r="D280" s="132" t="str">
        <f t="shared" si="143"/>
        <v>JUMPER FW18060</v>
      </c>
      <c r="E280" s="143" t="s">
        <v>43</v>
      </c>
      <c r="F280" s="137"/>
      <c r="G280" s="123"/>
      <c r="H280" s="123"/>
      <c r="I280" s="158"/>
      <c r="J280" s="134">
        <v>26</v>
      </c>
      <c r="K280" s="137">
        <v>1</v>
      </c>
      <c r="L280" s="123">
        <f t="shared" si="138"/>
        <v>26</v>
      </c>
      <c r="M280" s="124">
        <f t="shared" si="139"/>
        <v>8.4500000000000011</v>
      </c>
      <c r="N280" s="124">
        <f t="shared" si="140"/>
        <v>9.4500000000000011</v>
      </c>
      <c r="O280" s="125" t="s">
        <v>48</v>
      </c>
    </row>
    <row r="281" spans="1:15" ht="15.75" thickBot="1">
      <c r="A281" s="120">
        <f t="shared" si="141"/>
        <v>18</v>
      </c>
      <c r="B281" s="121" t="s">
        <v>135</v>
      </c>
      <c r="C281" s="122">
        <f t="shared" si="142"/>
        <v>18</v>
      </c>
      <c r="D281" s="132" t="str">
        <f t="shared" si="143"/>
        <v>JUMPER FW18060</v>
      </c>
      <c r="E281" s="143" t="s">
        <v>43</v>
      </c>
      <c r="F281" s="137">
        <v>18</v>
      </c>
      <c r="G281" s="123">
        <v>8</v>
      </c>
      <c r="H281" s="123"/>
      <c r="I281" s="158"/>
      <c r="J281" s="134"/>
      <c r="K281" s="137">
        <v>1</v>
      </c>
      <c r="L281" s="123">
        <f t="shared" si="138"/>
        <v>26</v>
      </c>
      <c r="M281" s="124">
        <f t="shared" si="139"/>
        <v>8.4500000000000011</v>
      </c>
      <c r="N281" s="124">
        <f t="shared" si="140"/>
        <v>9.4500000000000011</v>
      </c>
      <c r="O281" s="125" t="s">
        <v>48</v>
      </c>
    </row>
    <row r="282" spans="1:15" ht="15.75" thickBot="1">
      <c r="A282" s="126"/>
      <c r="B282" s="140"/>
      <c r="C282" s="141"/>
      <c r="D282" s="127"/>
      <c r="E282" s="128"/>
      <c r="F282" s="128"/>
      <c r="G282" s="128"/>
      <c r="H282" s="129"/>
      <c r="I282" s="129"/>
      <c r="J282" s="160"/>
      <c r="K282" s="149">
        <f>SUM(K274:K281)</f>
        <v>18</v>
      </c>
      <c r="L282" s="150">
        <f>SUM(L274:L281)</f>
        <v>523</v>
      </c>
      <c r="M282" s="151">
        <f>SUM(M274:M281)</f>
        <v>169.97499999999997</v>
      </c>
      <c r="N282" s="151">
        <f>SUM(N274:N281)</f>
        <v>187.97499999999997</v>
      </c>
      <c r="O282" s="150"/>
    </row>
    <row r="283" spans="1:15" ht="15.75" thickBot="1"/>
    <row r="284" spans="1:15" ht="27" thickBot="1">
      <c r="A284" s="255" t="s">
        <v>131</v>
      </c>
      <c r="B284" s="256"/>
      <c r="C284" s="257"/>
      <c r="D284" s="130" t="s">
        <v>136</v>
      </c>
      <c r="E284" s="138" t="s">
        <v>3</v>
      </c>
      <c r="F284" s="139" t="s">
        <v>12</v>
      </c>
      <c r="G284" s="108" t="s">
        <v>13</v>
      </c>
      <c r="H284" s="108" t="s">
        <v>14</v>
      </c>
      <c r="I284" s="109" t="s">
        <v>15</v>
      </c>
      <c r="J284" s="159" t="s">
        <v>16</v>
      </c>
      <c r="K284" s="135" t="s">
        <v>132</v>
      </c>
      <c r="L284" s="110" t="s">
        <v>1</v>
      </c>
      <c r="M284" s="111" t="s">
        <v>49</v>
      </c>
      <c r="N284" s="112" t="s">
        <v>133</v>
      </c>
      <c r="O284" s="113" t="s">
        <v>134</v>
      </c>
    </row>
    <row r="285" spans="1:15">
      <c r="A285" s="114" t="s">
        <v>18</v>
      </c>
      <c r="B285" s="115" t="s">
        <v>135</v>
      </c>
      <c r="C285" s="116">
        <f>+K285</f>
        <v>2</v>
      </c>
      <c r="D285" s="131" t="s">
        <v>149</v>
      </c>
      <c r="E285" s="142" t="s">
        <v>43</v>
      </c>
      <c r="F285" s="136">
        <v>30</v>
      </c>
      <c r="G285" s="117"/>
      <c r="H285" s="117"/>
      <c r="I285" s="157"/>
      <c r="J285" s="133"/>
      <c r="K285" s="136">
        <v>2</v>
      </c>
      <c r="L285" s="117">
        <f t="shared" ref="L285:L291" si="144">SUM(F285:J285)*K285</f>
        <v>60</v>
      </c>
      <c r="M285" s="118">
        <f>0.325*L285</f>
        <v>19.5</v>
      </c>
      <c r="N285" s="118">
        <f>+M285+K285</f>
        <v>21.5</v>
      </c>
      <c r="O285" s="119" t="s">
        <v>48</v>
      </c>
    </row>
    <row r="286" spans="1:15">
      <c r="A286" s="120">
        <f t="shared" ref="A286:A291" si="145">+C285+1</f>
        <v>3</v>
      </c>
      <c r="B286" s="121" t="s">
        <v>135</v>
      </c>
      <c r="C286" s="122">
        <f t="shared" ref="C286:C291" si="146">+C285+K286</f>
        <v>4</v>
      </c>
      <c r="D286" s="132" t="str">
        <f t="shared" ref="D286:D291" si="147">+D285</f>
        <v>JUMPER FW18058</v>
      </c>
      <c r="E286" s="143" t="s">
        <v>43</v>
      </c>
      <c r="F286" s="137"/>
      <c r="G286" s="123">
        <v>30</v>
      </c>
      <c r="H286" s="123"/>
      <c r="I286" s="158"/>
      <c r="J286" s="134"/>
      <c r="K286" s="137">
        <v>2</v>
      </c>
      <c r="L286" s="123">
        <f t="shared" si="144"/>
        <v>60</v>
      </c>
      <c r="M286" s="124">
        <f t="shared" ref="M286:M291" si="148">0.325*L286</f>
        <v>19.5</v>
      </c>
      <c r="N286" s="124">
        <f t="shared" ref="N286:N291" si="149">+M286+K286</f>
        <v>21.5</v>
      </c>
      <c r="O286" s="125" t="s">
        <v>48</v>
      </c>
    </row>
    <row r="287" spans="1:15">
      <c r="A287" s="120">
        <f t="shared" si="145"/>
        <v>5</v>
      </c>
      <c r="B287" s="121" t="s">
        <v>135</v>
      </c>
      <c r="C287" s="122">
        <f t="shared" si="146"/>
        <v>7</v>
      </c>
      <c r="D287" s="132" t="str">
        <f t="shared" si="147"/>
        <v>JUMPER FW18058</v>
      </c>
      <c r="E287" s="143" t="s">
        <v>43</v>
      </c>
      <c r="F287" s="137"/>
      <c r="G287" s="123"/>
      <c r="H287" s="123">
        <v>30</v>
      </c>
      <c r="I287" s="158"/>
      <c r="J287" s="134"/>
      <c r="K287" s="137">
        <v>3</v>
      </c>
      <c r="L287" s="123">
        <f t="shared" si="144"/>
        <v>90</v>
      </c>
      <c r="M287" s="124">
        <f t="shared" si="148"/>
        <v>29.25</v>
      </c>
      <c r="N287" s="124">
        <f t="shared" si="149"/>
        <v>32.25</v>
      </c>
      <c r="O287" s="125" t="s">
        <v>48</v>
      </c>
    </row>
    <row r="288" spans="1:15">
      <c r="A288" s="120">
        <f t="shared" si="145"/>
        <v>8</v>
      </c>
      <c r="B288" s="121" t="s">
        <v>135</v>
      </c>
      <c r="C288" s="122">
        <f t="shared" si="146"/>
        <v>8</v>
      </c>
      <c r="D288" s="132" t="str">
        <f t="shared" si="147"/>
        <v>JUMPER FW18058</v>
      </c>
      <c r="E288" s="143" t="s">
        <v>43</v>
      </c>
      <c r="F288" s="137"/>
      <c r="G288" s="123"/>
      <c r="H288" s="123"/>
      <c r="I288" s="158">
        <v>30</v>
      </c>
      <c r="J288" s="134"/>
      <c r="K288" s="137">
        <v>1</v>
      </c>
      <c r="L288" s="123">
        <f t="shared" si="144"/>
        <v>30</v>
      </c>
      <c r="M288" s="124">
        <f t="shared" si="148"/>
        <v>9.75</v>
      </c>
      <c r="N288" s="124">
        <f t="shared" si="149"/>
        <v>10.75</v>
      </c>
      <c r="O288" s="125" t="s">
        <v>48</v>
      </c>
    </row>
    <row r="289" spans="1:15">
      <c r="A289" s="120">
        <f t="shared" si="145"/>
        <v>9</v>
      </c>
      <c r="B289" s="121" t="s">
        <v>135</v>
      </c>
      <c r="C289" s="122">
        <f t="shared" si="146"/>
        <v>9</v>
      </c>
      <c r="D289" s="132" t="str">
        <f t="shared" si="147"/>
        <v>JUMPER FW18058</v>
      </c>
      <c r="E289" s="143" t="s">
        <v>43</v>
      </c>
      <c r="F289" s="137"/>
      <c r="G289" s="123"/>
      <c r="H289" s="123"/>
      <c r="I289" s="158">
        <v>24</v>
      </c>
      <c r="J289" s="134"/>
      <c r="K289" s="137">
        <v>1</v>
      </c>
      <c r="L289" s="123">
        <f t="shared" si="144"/>
        <v>24</v>
      </c>
      <c r="M289" s="124">
        <f t="shared" si="148"/>
        <v>7.8000000000000007</v>
      </c>
      <c r="N289" s="124">
        <f t="shared" si="149"/>
        <v>8.8000000000000007</v>
      </c>
      <c r="O289" s="125" t="s">
        <v>48</v>
      </c>
    </row>
    <row r="290" spans="1:15">
      <c r="A290" s="120">
        <f t="shared" si="145"/>
        <v>10</v>
      </c>
      <c r="B290" s="121" t="s">
        <v>135</v>
      </c>
      <c r="C290" s="122">
        <f t="shared" si="146"/>
        <v>10</v>
      </c>
      <c r="D290" s="132" t="str">
        <f t="shared" si="147"/>
        <v>JUMPER FW18058</v>
      </c>
      <c r="E290" s="143" t="s">
        <v>43</v>
      </c>
      <c r="F290" s="137"/>
      <c r="G290" s="123"/>
      <c r="H290" s="123"/>
      <c r="I290" s="158"/>
      <c r="J290" s="134">
        <v>7</v>
      </c>
      <c r="K290" s="137">
        <v>1</v>
      </c>
      <c r="L290" s="123">
        <f t="shared" si="144"/>
        <v>7</v>
      </c>
      <c r="M290" s="124">
        <f t="shared" si="148"/>
        <v>2.2749999999999999</v>
      </c>
      <c r="N290" s="124">
        <f t="shared" si="149"/>
        <v>3.2749999999999999</v>
      </c>
      <c r="O290" s="125" t="s">
        <v>48</v>
      </c>
    </row>
    <row r="291" spans="1:15" ht="15.75" thickBot="1">
      <c r="A291" s="120">
        <f t="shared" si="145"/>
        <v>11</v>
      </c>
      <c r="B291" s="121" t="s">
        <v>135</v>
      </c>
      <c r="C291" s="122">
        <f t="shared" si="146"/>
        <v>11</v>
      </c>
      <c r="D291" s="132" t="str">
        <f t="shared" si="147"/>
        <v>JUMPER FW18058</v>
      </c>
      <c r="E291" s="143" t="s">
        <v>43</v>
      </c>
      <c r="F291" s="137">
        <v>8</v>
      </c>
      <c r="G291" s="123">
        <v>9</v>
      </c>
      <c r="H291" s="123">
        <v>3</v>
      </c>
      <c r="I291" s="158"/>
      <c r="J291" s="134"/>
      <c r="K291" s="137">
        <v>1</v>
      </c>
      <c r="L291" s="123">
        <f t="shared" si="144"/>
        <v>20</v>
      </c>
      <c r="M291" s="124">
        <f t="shared" si="148"/>
        <v>6.5</v>
      </c>
      <c r="N291" s="124">
        <f t="shared" si="149"/>
        <v>7.5</v>
      </c>
      <c r="O291" s="125" t="s">
        <v>48</v>
      </c>
    </row>
    <row r="292" spans="1:15" ht="15.75" thickBot="1">
      <c r="A292" s="126"/>
      <c r="B292" s="140"/>
      <c r="C292" s="141"/>
      <c r="D292" s="127"/>
      <c r="E292" s="128"/>
      <c r="F292" s="128"/>
      <c r="G292" s="128"/>
      <c r="H292" s="129"/>
      <c r="I292" s="129"/>
      <c r="J292" s="160"/>
      <c r="K292" s="149">
        <f>SUM(K285:K291)</f>
        <v>11</v>
      </c>
      <c r="L292" s="150">
        <f>SUM(L285:L291)</f>
        <v>291</v>
      </c>
      <c r="M292" s="151">
        <f>SUM(M285:M291)</f>
        <v>94.575000000000003</v>
      </c>
      <c r="N292" s="151">
        <f>SUM(N285:N291)</f>
        <v>105.575</v>
      </c>
      <c r="O292" s="150"/>
    </row>
    <row r="293" spans="1:15" ht="15.75" thickBot="1"/>
    <row r="294" spans="1:15" ht="27" thickBot="1">
      <c r="A294" s="255" t="s">
        <v>131</v>
      </c>
      <c r="B294" s="256"/>
      <c r="C294" s="257"/>
      <c r="D294" s="130" t="s">
        <v>136</v>
      </c>
      <c r="E294" s="138" t="s">
        <v>3</v>
      </c>
      <c r="F294" s="139" t="s">
        <v>12</v>
      </c>
      <c r="G294" s="108" t="s">
        <v>13</v>
      </c>
      <c r="H294" s="108" t="s">
        <v>14</v>
      </c>
      <c r="I294" s="109" t="s">
        <v>15</v>
      </c>
      <c r="J294" s="159" t="s">
        <v>16</v>
      </c>
      <c r="K294" s="135" t="s">
        <v>132</v>
      </c>
      <c r="L294" s="110" t="s">
        <v>1</v>
      </c>
      <c r="M294" s="111" t="s">
        <v>49</v>
      </c>
      <c r="N294" s="112" t="s">
        <v>133</v>
      </c>
      <c r="O294" s="113" t="s">
        <v>134</v>
      </c>
    </row>
    <row r="295" spans="1:15">
      <c r="A295" s="114" t="s">
        <v>18</v>
      </c>
      <c r="B295" s="115" t="s">
        <v>135</v>
      </c>
      <c r="C295" s="116">
        <f>+K295</f>
        <v>3</v>
      </c>
      <c r="D295" s="131" t="s">
        <v>150</v>
      </c>
      <c r="E295" s="142" t="s">
        <v>43</v>
      </c>
      <c r="F295" s="136">
        <v>30</v>
      </c>
      <c r="G295" s="117"/>
      <c r="H295" s="117"/>
      <c r="I295" s="157"/>
      <c r="J295" s="133"/>
      <c r="K295" s="136">
        <v>3</v>
      </c>
      <c r="L295" s="117">
        <f t="shared" ref="L295:L300" si="150">SUM(F295:J295)*K295</f>
        <v>90</v>
      </c>
      <c r="M295" s="118">
        <f t="shared" ref="M295:M300" si="151">0.325*L295</f>
        <v>29.25</v>
      </c>
      <c r="N295" s="118">
        <f t="shared" ref="N295:N300" si="152">+M295+K295</f>
        <v>32.25</v>
      </c>
      <c r="O295" s="119" t="s">
        <v>48</v>
      </c>
    </row>
    <row r="296" spans="1:15">
      <c r="A296" s="120">
        <f>+C295+1</f>
        <v>4</v>
      </c>
      <c r="B296" s="121" t="s">
        <v>135</v>
      </c>
      <c r="C296" s="122">
        <f>+C295+K296</f>
        <v>7</v>
      </c>
      <c r="D296" s="132" t="str">
        <f>+D295</f>
        <v>JUMPER FW18061</v>
      </c>
      <c r="E296" s="143" t="s">
        <v>43</v>
      </c>
      <c r="F296" s="137"/>
      <c r="G296" s="123">
        <v>30</v>
      </c>
      <c r="H296" s="123"/>
      <c r="I296" s="158"/>
      <c r="J296" s="134"/>
      <c r="K296" s="137">
        <v>4</v>
      </c>
      <c r="L296" s="123">
        <f t="shared" si="150"/>
        <v>120</v>
      </c>
      <c r="M296" s="124">
        <f t="shared" si="151"/>
        <v>39</v>
      </c>
      <c r="N296" s="124">
        <f t="shared" si="152"/>
        <v>43</v>
      </c>
      <c r="O296" s="125" t="s">
        <v>48</v>
      </c>
    </row>
    <row r="297" spans="1:15">
      <c r="A297" s="120">
        <f>+C296+1</f>
        <v>8</v>
      </c>
      <c r="B297" s="121" t="s">
        <v>135</v>
      </c>
      <c r="C297" s="122">
        <f>+C296+K297</f>
        <v>12</v>
      </c>
      <c r="D297" s="132" t="str">
        <f>+D296</f>
        <v>JUMPER FW18061</v>
      </c>
      <c r="E297" s="143" t="s">
        <v>43</v>
      </c>
      <c r="F297" s="137"/>
      <c r="G297" s="123"/>
      <c r="H297" s="123">
        <v>30</v>
      </c>
      <c r="I297" s="158"/>
      <c r="J297" s="134"/>
      <c r="K297" s="137">
        <v>5</v>
      </c>
      <c r="L297" s="123">
        <f t="shared" si="150"/>
        <v>150</v>
      </c>
      <c r="M297" s="124">
        <f t="shared" si="151"/>
        <v>48.75</v>
      </c>
      <c r="N297" s="124">
        <f t="shared" si="152"/>
        <v>53.75</v>
      </c>
      <c r="O297" s="125" t="s">
        <v>48</v>
      </c>
    </row>
    <row r="298" spans="1:15">
      <c r="A298" s="120">
        <f>+C297+1</f>
        <v>13</v>
      </c>
      <c r="B298" s="121" t="s">
        <v>135</v>
      </c>
      <c r="C298" s="122">
        <f>+C297+K298</f>
        <v>15</v>
      </c>
      <c r="D298" s="132" t="str">
        <f>+D297</f>
        <v>JUMPER FW18061</v>
      </c>
      <c r="E298" s="143" t="s">
        <v>43</v>
      </c>
      <c r="F298" s="137"/>
      <c r="G298" s="123"/>
      <c r="H298" s="123"/>
      <c r="I298" s="158">
        <v>30</v>
      </c>
      <c r="J298" s="134"/>
      <c r="K298" s="137">
        <v>3</v>
      </c>
      <c r="L298" s="123">
        <f t="shared" si="150"/>
        <v>90</v>
      </c>
      <c r="M298" s="124">
        <f t="shared" si="151"/>
        <v>29.25</v>
      </c>
      <c r="N298" s="124">
        <f t="shared" si="152"/>
        <v>32.25</v>
      </c>
      <c r="O298" s="125" t="s">
        <v>48</v>
      </c>
    </row>
    <row r="299" spans="1:15">
      <c r="A299" s="120">
        <f>+C298+1</f>
        <v>16</v>
      </c>
      <c r="B299" s="121" t="s">
        <v>135</v>
      </c>
      <c r="C299" s="122">
        <f>+C298+K299</f>
        <v>16</v>
      </c>
      <c r="D299" s="132" t="str">
        <f>+D298</f>
        <v>JUMPER FW18061</v>
      </c>
      <c r="E299" s="143" t="s">
        <v>43</v>
      </c>
      <c r="F299" s="137"/>
      <c r="G299" s="123"/>
      <c r="H299" s="123"/>
      <c r="I299" s="158"/>
      <c r="J299" s="134">
        <v>26</v>
      </c>
      <c r="K299" s="137">
        <v>1</v>
      </c>
      <c r="L299" s="123">
        <f t="shared" si="150"/>
        <v>26</v>
      </c>
      <c r="M299" s="124">
        <f t="shared" si="151"/>
        <v>8.4500000000000011</v>
      </c>
      <c r="N299" s="124">
        <f t="shared" si="152"/>
        <v>9.4500000000000011</v>
      </c>
      <c r="O299" s="125" t="s">
        <v>48</v>
      </c>
    </row>
    <row r="300" spans="1:15" ht="15.75" thickBot="1">
      <c r="A300" s="120">
        <f>+C299+1</f>
        <v>17</v>
      </c>
      <c r="B300" s="121" t="s">
        <v>135</v>
      </c>
      <c r="C300" s="122">
        <f>+C299+K300</f>
        <v>17</v>
      </c>
      <c r="D300" s="132" t="str">
        <f>+D299</f>
        <v>JUMPER FW18061</v>
      </c>
      <c r="E300" s="143" t="s">
        <v>43</v>
      </c>
      <c r="F300" s="137">
        <v>11</v>
      </c>
      <c r="G300" s="123">
        <v>5</v>
      </c>
      <c r="H300" s="123"/>
      <c r="I300" s="158">
        <v>12</v>
      </c>
      <c r="J300" s="134"/>
      <c r="K300" s="137">
        <v>1</v>
      </c>
      <c r="L300" s="123">
        <f t="shared" si="150"/>
        <v>28</v>
      </c>
      <c r="M300" s="124">
        <f t="shared" si="151"/>
        <v>9.1</v>
      </c>
      <c r="N300" s="124">
        <f t="shared" si="152"/>
        <v>10.1</v>
      </c>
      <c r="O300" s="125" t="s">
        <v>48</v>
      </c>
    </row>
    <row r="301" spans="1:15" ht="15.75" thickBot="1">
      <c r="A301" s="126"/>
      <c r="B301" s="140"/>
      <c r="C301" s="141"/>
      <c r="D301" s="127"/>
      <c r="E301" s="128"/>
      <c r="F301" s="128"/>
      <c r="G301" s="128"/>
      <c r="H301" s="129"/>
      <c r="I301" s="129"/>
      <c r="J301" s="160"/>
      <c r="K301" s="149">
        <f>SUM(K295:K300)</f>
        <v>17</v>
      </c>
      <c r="L301" s="150">
        <f>SUM(L295:L300)</f>
        <v>504</v>
      </c>
      <c r="M301" s="151">
        <f>SUM(M295:M300)</f>
        <v>163.79999999999998</v>
      </c>
      <c r="N301" s="151">
        <f>SUM(N295:N300)</f>
        <v>180.79999999999998</v>
      </c>
      <c r="O301" s="150"/>
    </row>
    <row r="305" spans="4:12">
      <c r="D305" s="152" t="s">
        <v>28</v>
      </c>
      <c r="E305" s="153"/>
      <c r="F305" s="154">
        <f>+K163+K152+K142+K133+K122+K111+K99+K87+K77+K65+K56+K46+K36+K25+K15+K212+K203+K193+K183+K173+K250+K242+K231+K221+K261+K271+K282+K292+K301</f>
        <v>629</v>
      </c>
      <c r="G305" s="153" t="s">
        <v>137</v>
      </c>
      <c r="H305" s="156"/>
    </row>
    <row r="306" spans="4:12">
      <c r="D306" s="152" t="s">
        <v>0</v>
      </c>
      <c r="E306" s="153"/>
      <c r="F306" s="155">
        <f>+L212+L203+L193+L183+L173+L163+L152+L142+L133+L122+L111+L99+L87+L77+L65+L56+L46+L36+L25+L15+L250+L242+L231+L221+L261+L301+L292+L282+L271</f>
        <v>13829</v>
      </c>
      <c r="G306" s="153" t="s">
        <v>30</v>
      </c>
      <c r="H306" s="156"/>
    </row>
    <row r="307" spans="4:12">
      <c r="D307" s="152" t="s">
        <v>32</v>
      </c>
      <c r="E307" s="153"/>
      <c r="F307" s="155">
        <f>+M212+M203+M193+M183+M173+M163+M152+M142+M133+M122+M111+M99+M87+M77+M65+M56+M46+M36+M25+M15+M250+M242+M231+M221+M261+M301+M292+M282+M271</f>
        <v>4494.4250000000011</v>
      </c>
      <c r="G307" s="153" t="s">
        <v>33</v>
      </c>
      <c r="H307" s="156"/>
    </row>
    <row r="308" spans="4:12">
      <c r="D308" s="152" t="s">
        <v>34</v>
      </c>
      <c r="E308" s="153"/>
      <c r="F308" s="155">
        <f>+F305+F307</f>
        <v>5123.4250000000011</v>
      </c>
      <c r="G308" s="153" t="s">
        <v>33</v>
      </c>
      <c r="H308" s="156"/>
      <c r="L308" s="186"/>
    </row>
  </sheetData>
  <mergeCells count="29">
    <mergeCell ref="A154:C154"/>
    <mergeCell ref="A7:C7"/>
    <mergeCell ref="A165:C165"/>
    <mergeCell ref="A48:C48"/>
    <mergeCell ref="A58:C58"/>
    <mergeCell ref="A67:C67"/>
    <mergeCell ref="A79:C79"/>
    <mergeCell ref="A89:C89"/>
    <mergeCell ref="A101:C101"/>
    <mergeCell ref="A113:C113"/>
    <mergeCell ref="A124:C124"/>
    <mergeCell ref="A17:C17"/>
    <mergeCell ref="A27:C27"/>
    <mergeCell ref="A38:C38"/>
    <mergeCell ref="A135:C135"/>
    <mergeCell ref="A144:C144"/>
    <mergeCell ref="A263:C263"/>
    <mergeCell ref="A273:C273"/>
    <mergeCell ref="A284:C284"/>
    <mergeCell ref="A294:C294"/>
    <mergeCell ref="A175:C175"/>
    <mergeCell ref="A185:C185"/>
    <mergeCell ref="A195:C195"/>
    <mergeCell ref="A205:C205"/>
    <mergeCell ref="A214:C214"/>
    <mergeCell ref="A223:C223"/>
    <mergeCell ref="A233:C233"/>
    <mergeCell ref="A244:C244"/>
    <mergeCell ref="A252:C252"/>
  </mergeCells>
  <phoneticPr fontId="30" type="noConversion"/>
  <hyperlinks>
    <hyperlink ref="A5" r:id="rId1" display="Tel:0044 07429375966"/>
  </hyperlinks>
  <pageMargins left="0.31496062992125984" right="0" top="0.19685039370078741" bottom="0" header="0" footer="0"/>
  <pageSetup paperSize="9" scale="7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A23" sqref="A23"/>
    </sheetView>
  </sheetViews>
  <sheetFormatPr defaultColWidth="8.85546875" defaultRowHeight="15"/>
  <cols>
    <col min="1" max="3" width="5.28515625" customWidth="1"/>
    <col min="4" max="4" width="21" customWidth="1"/>
    <col min="5" max="5" width="20.7109375" customWidth="1"/>
    <col min="6" max="20" width="5.7109375" customWidth="1"/>
    <col min="21" max="21" width="10.28515625" customWidth="1"/>
  </cols>
  <sheetData>
    <row r="1" spans="1:21" ht="15.75">
      <c r="A1" s="29" t="s">
        <v>4</v>
      </c>
      <c r="B1" s="6"/>
    </row>
    <row r="2" spans="1:21" ht="18.75">
      <c r="A2" s="29" t="s">
        <v>5</v>
      </c>
      <c r="B2" s="6"/>
      <c r="G2" s="107" t="s">
        <v>130</v>
      </c>
      <c r="H2" s="107"/>
    </row>
    <row r="3" spans="1:21" ht="15.75">
      <c r="A3" s="29" t="s">
        <v>6</v>
      </c>
      <c r="B3" s="6"/>
    </row>
    <row r="4" spans="1:21" ht="15.75">
      <c r="A4" s="29" t="s">
        <v>7</v>
      </c>
      <c r="B4" s="1"/>
    </row>
    <row r="5" spans="1:21" ht="15.75" thickBot="1">
      <c r="A5" s="75"/>
      <c r="B5" s="76"/>
      <c r="C5" s="76"/>
      <c r="D5" s="77"/>
      <c r="E5" s="73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4"/>
    </row>
    <row r="6" spans="1:21">
      <c r="A6" s="258" t="s">
        <v>117</v>
      </c>
      <c r="B6" s="259"/>
      <c r="C6" s="78" t="s">
        <v>9</v>
      </c>
      <c r="D6" s="78" t="s">
        <v>10</v>
      </c>
      <c r="E6" s="78" t="s">
        <v>3</v>
      </c>
      <c r="F6" s="78" t="s">
        <v>107</v>
      </c>
      <c r="G6" s="78" t="s">
        <v>108</v>
      </c>
      <c r="H6" s="78" t="s">
        <v>109</v>
      </c>
      <c r="I6" s="78" t="s">
        <v>110</v>
      </c>
      <c r="J6" s="96" t="s">
        <v>111</v>
      </c>
      <c r="K6" s="101" t="s">
        <v>121</v>
      </c>
      <c r="L6" s="78" t="s">
        <v>122</v>
      </c>
      <c r="M6" s="78" t="s">
        <v>123</v>
      </c>
      <c r="N6" s="78" t="s">
        <v>112</v>
      </c>
      <c r="O6" s="96" t="s">
        <v>124</v>
      </c>
      <c r="P6" s="101" t="s">
        <v>125</v>
      </c>
      <c r="Q6" s="78" t="s">
        <v>126</v>
      </c>
      <c r="R6" s="78" t="s">
        <v>127</v>
      </c>
      <c r="S6" s="78" t="s">
        <v>128</v>
      </c>
      <c r="T6" s="96" t="s">
        <v>129</v>
      </c>
      <c r="U6" s="104" t="s">
        <v>118</v>
      </c>
    </row>
    <row r="7" spans="1:21">
      <c r="A7" s="79">
        <v>1</v>
      </c>
      <c r="B7" s="80">
        <v>4</v>
      </c>
      <c r="C7" s="80">
        <f t="shared" ref="C7:C12" si="0">+B7-A7+1</f>
        <v>4</v>
      </c>
      <c r="D7" s="81" t="s">
        <v>105</v>
      </c>
      <c r="E7" s="81" t="s">
        <v>106</v>
      </c>
      <c r="F7" s="82"/>
      <c r="G7" s="80"/>
      <c r="H7" s="80"/>
      <c r="I7" s="80"/>
      <c r="J7" s="100"/>
      <c r="K7" s="102"/>
      <c r="L7" s="80"/>
      <c r="M7" s="80"/>
      <c r="N7" s="80"/>
      <c r="O7" s="100"/>
      <c r="P7" s="102"/>
      <c r="Q7" s="80"/>
      <c r="R7" s="80"/>
      <c r="S7" s="80"/>
      <c r="T7" s="100"/>
      <c r="U7" s="105">
        <f>+(J7+I7+H7+G7+F7)*C7</f>
        <v>0</v>
      </c>
    </row>
    <row r="8" spans="1:21">
      <c r="A8" s="79">
        <v>5</v>
      </c>
      <c r="B8" s="80">
        <v>8</v>
      </c>
      <c r="C8" s="80">
        <f t="shared" si="0"/>
        <v>4</v>
      </c>
      <c r="D8" s="81" t="s">
        <v>105</v>
      </c>
      <c r="E8" s="81" t="s">
        <v>106</v>
      </c>
      <c r="F8" s="82"/>
      <c r="G8" s="80"/>
      <c r="H8" s="80"/>
      <c r="I8" s="80"/>
      <c r="J8" s="100"/>
      <c r="K8" s="102"/>
      <c r="L8" s="80"/>
      <c r="M8" s="80"/>
      <c r="N8" s="80"/>
      <c r="O8" s="100"/>
      <c r="P8" s="102"/>
      <c r="Q8" s="80"/>
      <c r="R8" s="80"/>
      <c r="S8" s="80"/>
      <c r="T8" s="100"/>
      <c r="U8" s="105">
        <f>+(J8+I8+H8+G8+F8)*C8</f>
        <v>0</v>
      </c>
    </row>
    <row r="9" spans="1:21">
      <c r="A9" s="79">
        <v>9</v>
      </c>
      <c r="B9" s="80">
        <v>12</v>
      </c>
      <c r="C9" s="80">
        <f t="shared" si="0"/>
        <v>4</v>
      </c>
      <c r="D9" s="81" t="s">
        <v>105</v>
      </c>
      <c r="E9" s="81" t="s">
        <v>106</v>
      </c>
      <c r="F9" s="82"/>
      <c r="G9" s="80"/>
      <c r="H9" s="80"/>
      <c r="I9" s="80"/>
      <c r="J9" s="100"/>
      <c r="K9" s="102"/>
      <c r="L9" s="80"/>
      <c r="M9" s="80"/>
      <c r="N9" s="80"/>
      <c r="O9" s="100"/>
      <c r="P9" s="102"/>
      <c r="Q9" s="80"/>
      <c r="R9" s="80"/>
      <c r="S9" s="80"/>
      <c r="T9" s="100"/>
      <c r="U9" s="105">
        <f>SUM(F9:J9)</f>
        <v>0</v>
      </c>
    </row>
    <row r="10" spans="1:21">
      <c r="A10" s="79">
        <v>13</v>
      </c>
      <c r="B10" s="80">
        <v>14</v>
      </c>
      <c r="C10" s="80">
        <f t="shared" si="0"/>
        <v>2</v>
      </c>
      <c r="D10" s="81" t="s">
        <v>105</v>
      </c>
      <c r="E10" s="81" t="s">
        <v>106</v>
      </c>
      <c r="F10" s="82"/>
      <c r="G10" s="80"/>
      <c r="H10" s="80"/>
      <c r="I10" s="80"/>
      <c r="J10" s="100"/>
      <c r="K10" s="102"/>
      <c r="L10" s="80"/>
      <c r="M10" s="80"/>
      <c r="N10" s="80"/>
      <c r="O10" s="100"/>
      <c r="P10" s="102"/>
      <c r="Q10" s="80"/>
      <c r="R10" s="80"/>
      <c r="S10" s="80"/>
      <c r="T10" s="100"/>
      <c r="U10" s="105">
        <f>+(J10+I10+H10+G10+F10)*C10</f>
        <v>0</v>
      </c>
    </row>
    <row r="11" spans="1:21">
      <c r="A11" s="79">
        <v>15</v>
      </c>
      <c r="B11" s="80">
        <v>15</v>
      </c>
      <c r="C11" s="80">
        <f t="shared" si="0"/>
        <v>1</v>
      </c>
      <c r="D11" s="81" t="s">
        <v>105</v>
      </c>
      <c r="E11" s="81" t="s">
        <v>106</v>
      </c>
      <c r="F11" s="82"/>
      <c r="G11" s="80"/>
      <c r="H11" s="80"/>
      <c r="I11" s="80"/>
      <c r="J11" s="100"/>
      <c r="K11" s="102"/>
      <c r="L11" s="80"/>
      <c r="M11" s="80"/>
      <c r="N11" s="80"/>
      <c r="O11" s="100"/>
      <c r="P11" s="102"/>
      <c r="Q11" s="80"/>
      <c r="R11" s="80"/>
      <c r="S11" s="80"/>
      <c r="T11" s="100"/>
      <c r="U11" s="105">
        <f>+(J11+I11+H11+G11+F11)*C11</f>
        <v>0</v>
      </c>
    </row>
    <row r="12" spans="1:21">
      <c r="A12" s="79">
        <v>16</v>
      </c>
      <c r="B12" s="80">
        <v>16</v>
      </c>
      <c r="C12" s="80">
        <f t="shared" si="0"/>
        <v>1</v>
      </c>
      <c r="D12" s="81" t="s">
        <v>105</v>
      </c>
      <c r="E12" s="81" t="s">
        <v>106</v>
      </c>
      <c r="F12" s="82"/>
      <c r="G12" s="80"/>
      <c r="H12" s="80"/>
      <c r="I12" s="80"/>
      <c r="J12" s="100"/>
      <c r="K12" s="102"/>
      <c r="L12" s="80"/>
      <c r="M12" s="80"/>
      <c r="N12" s="80"/>
      <c r="O12" s="100"/>
      <c r="P12" s="102"/>
      <c r="Q12" s="80"/>
      <c r="R12" s="80"/>
      <c r="S12" s="80"/>
      <c r="T12" s="100"/>
      <c r="U12" s="105">
        <f>+(J12+I12+H12+G12+F12)*C12</f>
        <v>0</v>
      </c>
    </row>
    <row r="13" spans="1:21">
      <c r="A13" s="79">
        <v>17</v>
      </c>
      <c r="B13" s="80">
        <v>17</v>
      </c>
      <c r="C13" s="80">
        <f t="shared" ref="C13:C19" si="1">+B13-A13+1</f>
        <v>1</v>
      </c>
      <c r="D13" s="81" t="s">
        <v>105</v>
      </c>
      <c r="E13" s="81" t="s">
        <v>106</v>
      </c>
      <c r="F13" s="82"/>
      <c r="G13" s="80"/>
      <c r="H13" s="80"/>
      <c r="I13" s="80"/>
      <c r="J13" s="100"/>
      <c r="K13" s="102"/>
      <c r="L13" s="80"/>
      <c r="M13" s="80"/>
      <c r="N13" s="80"/>
      <c r="O13" s="100"/>
      <c r="P13" s="102"/>
      <c r="Q13" s="80"/>
      <c r="R13" s="80"/>
      <c r="S13" s="80"/>
      <c r="T13" s="100"/>
      <c r="U13" s="105">
        <f t="shared" ref="U13:U19" si="2">+(J13+I13+H13+G13+F13)*C13</f>
        <v>0</v>
      </c>
    </row>
    <row r="14" spans="1:21">
      <c r="A14" s="79">
        <v>18</v>
      </c>
      <c r="B14" s="80">
        <v>23</v>
      </c>
      <c r="C14" s="80">
        <f t="shared" si="1"/>
        <v>6</v>
      </c>
      <c r="D14" s="81" t="s">
        <v>105</v>
      </c>
      <c r="E14" s="81" t="s">
        <v>106</v>
      </c>
      <c r="F14" s="82"/>
      <c r="G14" s="80"/>
      <c r="H14" s="80"/>
      <c r="I14" s="80"/>
      <c r="J14" s="100"/>
      <c r="K14" s="102"/>
      <c r="L14" s="80"/>
      <c r="M14" s="80"/>
      <c r="N14" s="80"/>
      <c r="O14" s="100"/>
      <c r="P14" s="102"/>
      <c r="Q14" s="80"/>
      <c r="R14" s="80"/>
      <c r="S14" s="80"/>
      <c r="T14" s="100"/>
      <c r="U14" s="105">
        <f t="shared" si="2"/>
        <v>0</v>
      </c>
    </row>
    <row r="15" spans="1:21">
      <c r="A15" s="79">
        <v>24</v>
      </c>
      <c r="B15" s="80">
        <v>24</v>
      </c>
      <c r="C15" s="80">
        <f t="shared" si="1"/>
        <v>1</v>
      </c>
      <c r="D15" s="81" t="s">
        <v>105</v>
      </c>
      <c r="E15" s="81" t="s">
        <v>106</v>
      </c>
      <c r="F15" s="82"/>
      <c r="G15" s="80"/>
      <c r="H15" s="80"/>
      <c r="I15" s="80"/>
      <c r="J15" s="100"/>
      <c r="K15" s="102"/>
      <c r="L15" s="80"/>
      <c r="M15" s="80"/>
      <c r="N15" s="80"/>
      <c r="O15" s="100"/>
      <c r="P15" s="102"/>
      <c r="Q15" s="80"/>
      <c r="R15" s="80"/>
      <c r="S15" s="80"/>
      <c r="T15" s="100"/>
      <c r="U15" s="105">
        <f t="shared" si="2"/>
        <v>0</v>
      </c>
    </row>
    <row r="16" spans="1:21">
      <c r="A16" s="79">
        <v>25</v>
      </c>
      <c r="B16" s="80">
        <v>32</v>
      </c>
      <c r="C16" s="80">
        <f t="shared" si="1"/>
        <v>8</v>
      </c>
      <c r="D16" s="81" t="s">
        <v>105</v>
      </c>
      <c r="E16" s="81" t="s">
        <v>106</v>
      </c>
      <c r="F16" s="82"/>
      <c r="G16" s="80"/>
      <c r="H16" s="80"/>
      <c r="I16" s="80"/>
      <c r="J16" s="100"/>
      <c r="K16" s="102"/>
      <c r="L16" s="80"/>
      <c r="M16" s="80"/>
      <c r="N16" s="80"/>
      <c r="O16" s="100"/>
      <c r="P16" s="102"/>
      <c r="Q16" s="80"/>
      <c r="R16" s="80"/>
      <c r="S16" s="80"/>
      <c r="T16" s="100"/>
      <c r="U16" s="105">
        <f t="shared" si="2"/>
        <v>0</v>
      </c>
    </row>
    <row r="17" spans="1:21">
      <c r="A17" s="79">
        <v>33</v>
      </c>
      <c r="B17" s="80">
        <v>33</v>
      </c>
      <c r="C17" s="80">
        <f t="shared" si="1"/>
        <v>1</v>
      </c>
      <c r="D17" s="81" t="s">
        <v>105</v>
      </c>
      <c r="E17" s="81" t="s">
        <v>106</v>
      </c>
      <c r="F17" s="82"/>
      <c r="G17" s="80"/>
      <c r="H17" s="80"/>
      <c r="I17" s="80"/>
      <c r="J17" s="100"/>
      <c r="K17" s="102"/>
      <c r="L17" s="80"/>
      <c r="M17" s="80"/>
      <c r="N17" s="80"/>
      <c r="O17" s="100"/>
      <c r="P17" s="102"/>
      <c r="Q17" s="80"/>
      <c r="R17" s="80"/>
      <c r="S17" s="80"/>
      <c r="T17" s="100"/>
      <c r="U17" s="105">
        <f t="shared" si="2"/>
        <v>0</v>
      </c>
    </row>
    <row r="18" spans="1:21">
      <c r="A18" s="79">
        <v>34</v>
      </c>
      <c r="B18" s="80">
        <v>36</v>
      </c>
      <c r="C18" s="80">
        <f t="shared" si="1"/>
        <v>3</v>
      </c>
      <c r="D18" s="81" t="s">
        <v>105</v>
      </c>
      <c r="E18" s="81" t="s">
        <v>106</v>
      </c>
      <c r="F18" s="82"/>
      <c r="G18" s="80"/>
      <c r="H18" s="80"/>
      <c r="I18" s="80"/>
      <c r="J18" s="100"/>
      <c r="K18" s="102"/>
      <c r="L18" s="80"/>
      <c r="M18" s="80"/>
      <c r="N18" s="80"/>
      <c r="O18" s="100"/>
      <c r="P18" s="102"/>
      <c r="Q18" s="80"/>
      <c r="R18" s="80"/>
      <c r="S18" s="80"/>
      <c r="T18" s="100"/>
      <c r="U18" s="105">
        <f t="shared" si="2"/>
        <v>0</v>
      </c>
    </row>
    <row r="19" spans="1:21">
      <c r="A19" s="79">
        <v>37</v>
      </c>
      <c r="B19" s="80">
        <v>37</v>
      </c>
      <c r="C19" s="80">
        <f t="shared" si="1"/>
        <v>1</v>
      </c>
      <c r="D19" s="81" t="s">
        <v>105</v>
      </c>
      <c r="E19" s="81" t="s">
        <v>106</v>
      </c>
      <c r="F19" s="82"/>
      <c r="G19" s="80"/>
      <c r="H19" s="80"/>
      <c r="I19" s="80"/>
      <c r="J19" s="100"/>
      <c r="K19" s="102"/>
      <c r="L19" s="80"/>
      <c r="M19" s="80"/>
      <c r="N19" s="80"/>
      <c r="O19" s="100"/>
      <c r="P19" s="102"/>
      <c r="Q19" s="80"/>
      <c r="R19" s="80"/>
      <c r="S19" s="80"/>
      <c r="T19" s="100"/>
      <c r="U19" s="105">
        <f t="shared" si="2"/>
        <v>0</v>
      </c>
    </row>
    <row r="20" spans="1:21">
      <c r="A20" s="79">
        <v>38</v>
      </c>
      <c r="B20" s="80">
        <v>38</v>
      </c>
      <c r="C20" s="80">
        <f t="shared" ref="C20:C26" si="3">+B20-A20+1</f>
        <v>1</v>
      </c>
      <c r="D20" s="81" t="s">
        <v>105</v>
      </c>
      <c r="E20" s="81" t="s">
        <v>106</v>
      </c>
      <c r="F20" s="82"/>
      <c r="G20" s="80"/>
      <c r="H20" s="80"/>
      <c r="I20" s="80"/>
      <c r="J20" s="100"/>
      <c r="K20" s="102"/>
      <c r="L20" s="80"/>
      <c r="M20" s="80"/>
      <c r="N20" s="80"/>
      <c r="O20" s="100"/>
      <c r="P20" s="102"/>
      <c r="Q20" s="80"/>
      <c r="R20" s="80"/>
      <c r="S20" s="80"/>
      <c r="T20" s="100"/>
      <c r="U20" s="105">
        <f t="shared" ref="U20:U26" si="4">+(J20+I20+H20+G20+F20)*C20</f>
        <v>0</v>
      </c>
    </row>
    <row r="21" spans="1:21">
      <c r="A21" s="79">
        <v>39</v>
      </c>
      <c r="B21" s="80">
        <v>41</v>
      </c>
      <c r="C21" s="80">
        <f t="shared" si="3"/>
        <v>3</v>
      </c>
      <c r="D21" s="81" t="s">
        <v>105</v>
      </c>
      <c r="E21" s="81" t="s">
        <v>106</v>
      </c>
      <c r="F21" s="82"/>
      <c r="G21" s="80"/>
      <c r="H21" s="80"/>
      <c r="I21" s="80"/>
      <c r="J21" s="100"/>
      <c r="K21" s="102"/>
      <c r="L21" s="80"/>
      <c r="M21" s="80"/>
      <c r="N21" s="80"/>
      <c r="O21" s="100"/>
      <c r="P21" s="102"/>
      <c r="Q21" s="80"/>
      <c r="R21" s="80"/>
      <c r="S21" s="80"/>
      <c r="T21" s="100"/>
      <c r="U21" s="105">
        <f t="shared" si="4"/>
        <v>0</v>
      </c>
    </row>
    <row r="22" spans="1:21">
      <c r="A22" s="79">
        <v>42</v>
      </c>
      <c r="B22" s="80">
        <v>43</v>
      </c>
      <c r="C22" s="80">
        <f t="shared" si="3"/>
        <v>2</v>
      </c>
      <c r="D22" s="81" t="s">
        <v>105</v>
      </c>
      <c r="E22" s="81" t="s">
        <v>106</v>
      </c>
      <c r="F22" s="82"/>
      <c r="G22" s="80"/>
      <c r="H22" s="80"/>
      <c r="I22" s="80"/>
      <c r="J22" s="100"/>
      <c r="K22" s="102"/>
      <c r="L22" s="80"/>
      <c r="M22" s="80"/>
      <c r="N22" s="80"/>
      <c r="O22" s="100"/>
      <c r="P22" s="102"/>
      <c r="Q22" s="80"/>
      <c r="R22" s="80"/>
      <c r="S22" s="80"/>
      <c r="T22" s="100"/>
      <c r="U22" s="105">
        <f t="shared" si="4"/>
        <v>0</v>
      </c>
    </row>
    <row r="23" spans="1:21">
      <c r="A23" s="79">
        <v>11</v>
      </c>
      <c r="B23" s="80">
        <v>11</v>
      </c>
      <c r="C23" s="80">
        <f t="shared" si="3"/>
        <v>1</v>
      </c>
      <c r="D23" s="81" t="s">
        <v>105</v>
      </c>
      <c r="E23" s="81" t="s">
        <v>106</v>
      </c>
      <c r="F23" s="82"/>
      <c r="G23" s="80"/>
      <c r="H23" s="80"/>
      <c r="I23" s="80"/>
      <c r="J23" s="100"/>
      <c r="K23" s="102"/>
      <c r="L23" s="80"/>
      <c r="M23" s="80"/>
      <c r="N23" s="80"/>
      <c r="O23" s="100"/>
      <c r="P23" s="102"/>
      <c r="Q23" s="80"/>
      <c r="R23" s="80"/>
      <c r="S23" s="80"/>
      <c r="T23" s="100"/>
      <c r="U23" s="105">
        <f t="shared" si="4"/>
        <v>0</v>
      </c>
    </row>
    <row r="24" spans="1:21">
      <c r="A24" s="79">
        <v>11</v>
      </c>
      <c r="B24" s="80">
        <v>11</v>
      </c>
      <c r="C24" s="80">
        <f t="shared" si="3"/>
        <v>1</v>
      </c>
      <c r="D24" s="81" t="s">
        <v>105</v>
      </c>
      <c r="E24" s="81" t="s">
        <v>106</v>
      </c>
      <c r="F24" s="82"/>
      <c r="G24" s="80"/>
      <c r="H24" s="80"/>
      <c r="I24" s="80"/>
      <c r="J24" s="100"/>
      <c r="K24" s="102"/>
      <c r="L24" s="80"/>
      <c r="M24" s="80"/>
      <c r="N24" s="80"/>
      <c r="O24" s="100"/>
      <c r="P24" s="102"/>
      <c r="Q24" s="80"/>
      <c r="R24" s="80"/>
      <c r="S24" s="80"/>
      <c r="T24" s="100"/>
      <c r="U24" s="105">
        <f t="shared" si="4"/>
        <v>0</v>
      </c>
    </row>
    <row r="25" spans="1:21">
      <c r="A25" s="79">
        <v>11</v>
      </c>
      <c r="B25" s="80">
        <v>11</v>
      </c>
      <c r="C25" s="80">
        <f t="shared" si="3"/>
        <v>1</v>
      </c>
      <c r="D25" s="81" t="s">
        <v>105</v>
      </c>
      <c r="E25" s="81" t="s">
        <v>106</v>
      </c>
      <c r="F25" s="82"/>
      <c r="G25" s="80"/>
      <c r="H25" s="80"/>
      <c r="I25" s="80"/>
      <c r="J25" s="100"/>
      <c r="K25" s="102"/>
      <c r="L25" s="80"/>
      <c r="M25" s="80"/>
      <c r="N25" s="80"/>
      <c r="O25" s="100"/>
      <c r="P25" s="102"/>
      <c r="Q25" s="80"/>
      <c r="R25" s="80"/>
      <c r="S25" s="80"/>
      <c r="T25" s="100"/>
      <c r="U25" s="105">
        <f t="shared" si="4"/>
        <v>0</v>
      </c>
    </row>
    <row r="26" spans="1:21">
      <c r="A26" s="79">
        <v>11</v>
      </c>
      <c r="B26" s="80">
        <v>11</v>
      </c>
      <c r="C26" s="80">
        <f t="shared" si="3"/>
        <v>1</v>
      </c>
      <c r="D26" s="81" t="s">
        <v>105</v>
      </c>
      <c r="E26" s="81" t="s">
        <v>106</v>
      </c>
      <c r="F26" s="82"/>
      <c r="G26" s="80"/>
      <c r="H26" s="80"/>
      <c r="I26" s="80"/>
      <c r="J26" s="100"/>
      <c r="K26" s="102"/>
      <c r="L26" s="80"/>
      <c r="M26" s="80"/>
      <c r="N26" s="80"/>
      <c r="O26" s="100"/>
      <c r="P26" s="102"/>
      <c r="Q26" s="80"/>
      <c r="R26" s="80"/>
      <c r="S26" s="80"/>
      <c r="T26" s="100"/>
      <c r="U26" s="105">
        <f t="shared" si="4"/>
        <v>0</v>
      </c>
    </row>
    <row r="27" spans="1:21" ht="15.75" thickBot="1">
      <c r="A27" s="91"/>
      <c r="B27" s="91"/>
      <c r="C27" s="91"/>
      <c r="D27" s="91"/>
      <c r="E27" s="91"/>
      <c r="F27" s="92"/>
      <c r="G27" s="93"/>
      <c r="H27" s="93"/>
      <c r="I27" s="93"/>
      <c r="J27" s="99"/>
      <c r="K27" s="103"/>
      <c r="L27" s="99"/>
      <c r="M27" s="99"/>
      <c r="N27" s="99"/>
      <c r="O27" s="99"/>
      <c r="P27" s="103"/>
      <c r="Q27" s="99"/>
      <c r="R27" s="99"/>
      <c r="S27" s="99"/>
      <c r="T27" s="99"/>
      <c r="U27" s="106">
        <f>SUM(U7:U12)</f>
        <v>0</v>
      </c>
    </row>
    <row r="28" spans="1:21" ht="25.5">
      <c r="A28" s="79">
        <v>12</v>
      </c>
      <c r="B28" s="80">
        <v>13</v>
      </c>
      <c r="C28" s="80">
        <f t="shared" ref="C28:C33" si="5">+B28-A28+1</f>
        <v>2</v>
      </c>
      <c r="D28" s="81" t="s">
        <v>119</v>
      </c>
      <c r="E28" s="81" t="s">
        <v>120</v>
      </c>
      <c r="F28" s="82">
        <v>25</v>
      </c>
      <c r="G28" s="80"/>
      <c r="H28" s="80"/>
      <c r="I28" s="80"/>
      <c r="J28" s="83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84">
        <f>+(J28+I28+H28+G28+F28)*C28</f>
        <v>50</v>
      </c>
    </row>
    <row r="29" spans="1:21" ht="25.5">
      <c r="A29" s="79">
        <v>13</v>
      </c>
      <c r="B29" s="80">
        <v>14</v>
      </c>
      <c r="C29" s="80">
        <f t="shared" si="5"/>
        <v>2</v>
      </c>
      <c r="D29" s="81" t="s">
        <v>119</v>
      </c>
      <c r="E29" s="81" t="s">
        <v>120</v>
      </c>
      <c r="F29" s="82"/>
      <c r="G29" s="80">
        <v>25</v>
      </c>
      <c r="H29" s="80"/>
      <c r="I29" s="80"/>
      <c r="J29" s="83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84">
        <f>+(J29+I29+H29+G29+F29)*C29</f>
        <v>50</v>
      </c>
    </row>
    <row r="30" spans="1:21" ht="25.5">
      <c r="A30" s="79">
        <v>15</v>
      </c>
      <c r="B30" s="80">
        <v>15</v>
      </c>
      <c r="C30" s="80">
        <f t="shared" si="5"/>
        <v>1</v>
      </c>
      <c r="D30" s="81" t="s">
        <v>119</v>
      </c>
      <c r="E30" s="81" t="s">
        <v>120</v>
      </c>
      <c r="F30" s="82"/>
      <c r="G30" s="80">
        <v>24</v>
      </c>
      <c r="H30" s="80"/>
      <c r="I30" s="80"/>
      <c r="J30" s="83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84">
        <f>SUM(F30:J30)</f>
        <v>24</v>
      </c>
    </row>
    <row r="31" spans="1:21" ht="25.5">
      <c r="A31" s="79">
        <v>6</v>
      </c>
      <c r="B31" s="80">
        <v>9</v>
      </c>
      <c r="C31" s="80">
        <f t="shared" si="5"/>
        <v>4</v>
      </c>
      <c r="D31" s="81" t="s">
        <v>119</v>
      </c>
      <c r="E31" s="81" t="s">
        <v>120</v>
      </c>
      <c r="F31" s="82"/>
      <c r="G31" s="80"/>
      <c r="H31" s="80">
        <v>21</v>
      </c>
      <c r="I31" s="80"/>
      <c r="J31" s="83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84">
        <f>+(J31+I31+H31+G31+F31)*C31</f>
        <v>84</v>
      </c>
    </row>
    <row r="32" spans="1:21" ht="25.5">
      <c r="A32" s="79">
        <v>10</v>
      </c>
      <c r="B32" s="80">
        <v>10</v>
      </c>
      <c r="C32" s="80">
        <f t="shared" si="5"/>
        <v>1</v>
      </c>
      <c r="D32" s="81" t="s">
        <v>119</v>
      </c>
      <c r="E32" s="81" t="s">
        <v>120</v>
      </c>
      <c r="F32" s="82"/>
      <c r="G32" s="80"/>
      <c r="H32" s="80"/>
      <c r="I32" s="80">
        <v>20</v>
      </c>
      <c r="J32" s="83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84">
        <f>+(J32+I32+H32+G32+F32)*C32</f>
        <v>20</v>
      </c>
    </row>
    <row r="33" spans="1:21" ht="26.25" thickBot="1">
      <c r="A33" s="85">
        <v>11</v>
      </c>
      <c r="B33" s="86">
        <v>11</v>
      </c>
      <c r="C33" s="86">
        <f t="shared" si="5"/>
        <v>1</v>
      </c>
      <c r="D33" s="87" t="s">
        <v>119</v>
      </c>
      <c r="E33" s="87" t="s">
        <v>120</v>
      </c>
      <c r="F33" s="88"/>
      <c r="G33" s="86"/>
      <c r="H33" s="86"/>
      <c r="I33" s="86">
        <v>14</v>
      </c>
      <c r="J33" s="89">
        <v>8</v>
      </c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0">
        <f>+(J33+I33+H33+G33+F33)*C33</f>
        <v>22</v>
      </c>
    </row>
    <row r="34" spans="1:21" ht="15.75" thickBot="1">
      <c r="A34" s="91"/>
      <c r="B34" s="91"/>
      <c r="C34" s="72">
        <f>SUM(C7:C33)</f>
        <v>58</v>
      </c>
      <c r="D34" s="91"/>
      <c r="E34" s="91"/>
      <c r="F34" s="92"/>
      <c r="G34" s="93"/>
      <c r="H34" s="93"/>
      <c r="I34" s="93"/>
      <c r="J34" s="93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4">
        <f>SUM(U28:U33)</f>
        <v>250</v>
      </c>
    </row>
    <row r="35" spans="1:21">
      <c r="A35" s="91"/>
      <c r="B35" s="91"/>
      <c r="C35" s="91"/>
      <c r="D35" s="91"/>
      <c r="E35" s="91"/>
      <c r="F35" s="95">
        <v>22</v>
      </c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>
      <c r="A36" s="91"/>
      <c r="B36" s="91"/>
      <c r="C36" s="91"/>
      <c r="D36" s="91"/>
      <c r="E36" s="91"/>
      <c r="F36" s="95">
        <v>500</v>
      </c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</sheetData>
  <mergeCells count="1">
    <mergeCell ref="A6:B6"/>
  </mergeCells>
  <phoneticPr fontId="3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B55EC0596DC4ABF4A6D183A5730EB" ma:contentTypeVersion="18" ma:contentTypeDescription="Create a new document." ma:contentTypeScope="" ma:versionID="58b29af3c13d389d81467e7277a4038c">
  <xsd:schema xmlns:xsd="http://www.w3.org/2001/XMLSchema" xmlns:xs="http://www.w3.org/2001/XMLSchema" xmlns:p="http://schemas.microsoft.com/office/2006/metadata/properties" xmlns:ns2="a3a59ce2-e9be-4c30-adc5-ad1cbca8fe46" xmlns:ns3="7dc79281-54e0-43bb-a309-b9e465c05577" targetNamespace="http://schemas.microsoft.com/office/2006/metadata/properties" ma:root="true" ma:fieldsID="3c4cc8d8483ddb41d58f829573dd2bb1" ns2:_="" ns3:_="">
    <xsd:import namespace="a3a59ce2-e9be-4c30-adc5-ad1cbca8fe46"/>
    <xsd:import namespace="7dc79281-54e0-43bb-a309-b9e465c0557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59ce2-e9be-4c30-adc5-ad1cbca8f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91b7d0-b265-46a0-957d-1303471d62b7}" ma:internalName="TaxCatchAll" ma:showField="CatchAllData" ma:web="a3a59ce2-e9be-4c30-adc5-ad1cbca8f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9281-54e0-43bb-a309-b9e465c05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aa58b11-6d06-4a35-9d8c-be71794646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65BBB5-5CED-4D6D-B063-585280971F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20BEF-57C1-4313-BB68-9C3F18D6D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59ce2-e9be-4c30-adc5-ad1cbca8fe46"/>
    <ds:schemaRef ds:uri="7dc79281-54e0-43bb-a309-b9e465c055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Sayfa1</vt:lpstr>
      <vt:lpstr>PACKİNGLİST örme</vt:lpstr>
      <vt:lpstr>HERA</vt:lpstr>
      <vt:lpstr>P.LİST ÖRME</vt:lpstr>
      <vt:lpstr>packıng</vt:lpstr>
      <vt:lpstr>'PACKİNGLİST örme'!Print_Area</vt:lpstr>
    </vt:vector>
  </TitlesOfParts>
  <Company>NeC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Dators</cp:lastModifiedBy>
  <cp:lastPrinted>2021-10-22T11:31:06Z</cp:lastPrinted>
  <dcterms:created xsi:type="dcterms:W3CDTF">2015-01-05T16:21:46Z</dcterms:created>
  <dcterms:modified xsi:type="dcterms:W3CDTF">2022-09-05T08:12:22Z</dcterms:modified>
</cp:coreProperties>
</file>